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25" yWindow="360" windowWidth="15135" windowHeight="13455"/>
  </bookViews>
  <sheets>
    <sheet name="Sumarizace" sheetId="8" r:id="rId1"/>
    <sheet name="Rozpočet materiál" sheetId="6" r:id="rId2"/>
    <sheet name="Rozpočet zahradnické práce" sheetId="5" r:id="rId3"/>
  </sheets>
  <definedNames>
    <definedName name="_xlnm.Print_Titles" localSheetId="2">'Rozpočet zahradnické práce'!$6:$6</definedName>
    <definedName name="_xlnm.Print_Area" localSheetId="1">'Rozpočet materiál'!$A$1:$G$77</definedName>
    <definedName name="_xlnm.Print_Area" localSheetId="2">'Rozpočet zahradnické práce'!$A$1:$G$92</definedName>
    <definedName name="_xlnm.Print_Area" localSheetId="0">Sumarizace!$A$1:$E$14</definedName>
  </definedNames>
  <calcPr calcId="145621"/>
</workbook>
</file>

<file path=xl/calcChain.xml><?xml version="1.0" encoding="utf-8"?>
<calcChain xmlns="http://schemas.openxmlformats.org/spreadsheetml/2006/main">
  <c r="G88" i="5" l="1"/>
  <c r="G87" i="5"/>
  <c r="G86" i="5"/>
  <c r="G71" i="5"/>
  <c r="G70" i="5"/>
  <c r="G69" i="5"/>
  <c r="G68" i="5"/>
  <c r="G67" i="5"/>
  <c r="G48" i="5"/>
  <c r="G47" i="5"/>
  <c r="G46" i="5"/>
  <c r="G45" i="5"/>
  <c r="G44" i="5"/>
  <c r="G76" i="6"/>
  <c r="G66" i="6"/>
  <c r="G53" i="6"/>
  <c r="G30" i="5" l="1"/>
  <c r="G43" i="6"/>
  <c r="G11" i="6"/>
  <c r="G12" i="6"/>
  <c r="G8" i="6"/>
  <c r="G73" i="5" l="1"/>
  <c r="G77" i="5"/>
  <c r="G65" i="5"/>
  <c r="G64" i="5"/>
  <c r="G63" i="5"/>
  <c r="G62" i="5"/>
  <c r="G61" i="5"/>
  <c r="G60" i="5"/>
  <c r="G58" i="5"/>
  <c r="G57" i="5"/>
  <c r="G56" i="5"/>
  <c r="G55" i="5"/>
  <c r="G54" i="5"/>
  <c r="G53" i="5"/>
  <c r="G52" i="5"/>
  <c r="G51" i="5"/>
  <c r="G50" i="5"/>
  <c r="G23" i="5"/>
  <c r="G22" i="5"/>
  <c r="G9" i="5"/>
  <c r="G14" i="5"/>
  <c r="G12" i="5"/>
  <c r="G18" i="5"/>
  <c r="G68" i="6"/>
  <c r="G69" i="6"/>
  <c r="G70" i="6"/>
  <c r="G71" i="6"/>
  <c r="G55" i="6"/>
  <c r="G56" i="6"/>
  <c r="G57" i="6"/>
  <c r="G58" i="6"/>
  <c r="G59" i="6"/>
  <c r="G60" i="6"/>
  <c r="G61" i="6"/>
  <c r="G38" i="6"/>
  <c r="G64" i="6"/>
  <c r="G62" i="6"/>
  <c r="G74" i="6"/>
  <c r="G72" i="6"/>
  <c r="G51" i="6"/>
  <c r="G49" i="6"/>
  <c r="G48" i="6"/>
  <c r="G47" i="6"/>
  <c r="G46" i="6"/>
  <c r="G45" i="6"/>
  <c r="G44" i="6"/>
  <c r="G42" i="6"/>
  <c r="G41" i="6"/>
  <c r="G40" i="6"/>
  <c r="G36" i="6"/>
  <c r="G35" i="6"/>
  <c r="G33" i="6"/>
  <c r="G77" i="6" l="1"/>
  <c r="C12" i="8" s="1"/>
  <c r="G37" i="5"/>
  <c r="G28" i="5"/>
  <c r="G91" i="5" l="1"/>
  <c r="G90" i="5"/>
  <c r="G84" i="5"/>
  <c r="G83" i="5"/>
  <c r="G82" i="5"/>
  <c r="G80" i="5"/>
  <c r="G79" i="5"/>
  <c r="G78" i="5"/>
  <c r="G76" i="5"/>
  <c r="G75" i="5"/>
  <c r="G74" i="5"/>
  <c r="G42" i="5"/>
  <c r="G41" i="5"/>
  <c r="G40" i="5"/>
  <c r="G39" i="5"/>
  <c r="G38" i="5"/>
  <c r="G35" i="5"/>
  <c r="G34" i="5"/>
  <c r="G33" i="5"/>
  <c r="G32" i="5"/>
  <c r="G31" i="5"/>
  <c r="G29" i="5"/>
  <c r="G27" i="5"/>
  <c r="G26" i="5"/>
  <c r="G25" i="5"/>
  <c r="G20" i="5"/>
  <c r="G19" i="5"/>
  <c r="G17" i="5"/>
  <c r="G15" i="5"/>
  <c r="G13" i="5"/>
  <c r="G11" i="5"/>
  <c r="G10" i="5"/>
  <c r="G8" i="5"/>
  <c r="G18" i="6"/>
  <c r="G19" i="6"/>
  <c r="G20" i="6"/>
  <c r="G21" i="6"/>
  <c r="G22" i="6"/>
  <c r="G23" i="6"/>
  <c r="G24" i="6"/>
  <c r="G25" i="6"/>
  <c r="G16" i="6"/>
  <c r="G15" i="6"/>
  <c r="G10" i="6"/>
  <c r="G13" i="6"/>
  <c r="G92" i="5" l="1"/>
  <c r="C13" i="8" s="1"/>
  <c r="D13" i="8" s="1"/>
  <c r="E13" i="8" s="1"/>
  <c r="G26" i="6"/>
  <c r="G27" i="6" s="1"/>
  <c r="D12" i="8"/>
  <c r="E12" i="8" s="1"/>
  <c r="G28" i="6" l="1"/>
  <c r="C11" i="8" s="1"/>
  <c r="C14" i="8" s="1"/>
  <c r="D11" i="8" l="1"/>
  <c r="D14" i="8" s="1"/>
  <c r="E11" i="8" l="1"/>
  <c r="E14" i="8" s="1"/>
</calcChain>
</file>

<file path=xl/sharedStrings.xml><?xml version="1.0" encoding="utf-8"?>
<sst xmlns="http://schemas.openxmlformats.org/spreadsheetml/2006/main" count="530" uniqueCount="287">
  <si>
    <t>Výsadba dřevin s balem do předem vyhloubené jamky se zalitím, v rovině nebo na svahu do 1:5 při průměru balu přes 500 do 600 mm</t>
  </si>
  <si>
    <t>Mulčování vysazených rostlin při tl. mulče přes 50 do 100 mm na svahu přes 1:5 do 1:2</t>
  </si>
  <si>
    <t>t</t>
  </si>
  <si>
    <t>Hnojení půdy nebo trávníku s rozprostřením nebo s rozdělením hnojiva na svahu přes 1:5 do 1:2 umělým hnojivem na široko</t>
  </si>
  <si>
    <t>18580-2123</t>
  </si>
  <si>
    <t>Hnojivo ke keřovým výsadbám - NPK, 50g NPK/m2</t>
  </si>
  <si>
    <t>Tabletové hnojivo ke dřevinám - Silvamix, 40g/ks</t>
  </si>
  <si>
    <t>Dřevěné příčky půlené - délka 50 cm, 3ks /listnáč</t>
  </si>
  <si>
    <t>18580-4312</t>
  </si>
  <si>
    <t>Rozměření výsadeb</t>
  </si>
  <si>
    <t xml:space="preserve">m2 </t>
  </si>
  <si>
    <t>18340-3114</t>
  </si>
  <si>
    <t>18340-3153</t>
  </si>
  <si>
    <t>18340-3161</t>
  </si>
  <si>
    <t>hod</t>
  </si>
  <si>
    <t>18410-2115</t>
  </si>
  <si>
    <t>18580-2114</t>
  </si>
  <si>
    <t>Kontrola ukotvení dřeviny a obalu kmene</t>
  </si>
  <si>
    <t>18491-1111</t>
  </si>
  <si>
    <t>Doprava rostlin a materiálů</t>
  </si>
  <si>
    <t>Doprava osob</t>
  </si>
  <si>
    <t>18310-1115</t>
  </si>
  <si>
    <t>18310-1121</t>
  </si>
  <si>
    <t>Výsadba dřevin s balem do předem vyhloubené jamky se zalitím, na svahu přes 1:5 do 1:2 při průměru balu přes 100 do 200 mm</t>
  </si>
  <si>
    <t>18410-2121</t>
  </si>
  <si>
    <t>Výsadba stromu bez balu do předem vyhloubené jamky se zalitím na svahu přes 1:5 do 1:2 při výšce kmene do 1,8 m</t>
  </si>
  <si>
    <t>18420-1121</t>
  </si>
  <si>
    <t>Zhotovení obalu kmene a spodních částí větví stromu z juty v jedné vrstvě v rovině nebo na svahu do 1:5</t>
  </si>
  <si>
    <t>PŔÍPRAVA STANOVIŠTĚ</t>
  </si>
  <si>
    <t>VÝSADBA STROMU</t>
  </si>
  <si>
    <t>VÝSADBY KEŘOVÝCH SKUPIN</t>
  </si>
  <si>
    <t>18580-4234</t>
  </si>
  <si>
    <t>Znovuuvázání dřeviny jedním úvazkem ke stávajícímu kůlu (5% jedinců)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</si>
  <si>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</si>
  <si>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</si>
  <si>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</si>
  <si>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</si>
  <si>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</si>
  <si>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</si>
  <si>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</si>
  <si>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</si>
  <si>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Borka do stromových mís (vrstva 8 cm - jemná), 1 ks /0,08m3</t>
  </si>
  <si>
    <t>Borka do keřových záhonů (vrstva 8 cm - jemná)</t>
  </si>
  <si>
    <t>18580-4213</t>
  </si>
  <si>
    <t>Vypletí s případným naložením odpadu na dopravní prostředek, odvozem do 20 km a se složením, na svahu přes 1:5 do 1:2, dřevin ve skupinách</t>
  </si>
  <si>
    <t>Vypletí s případným naložením odpadu na dopravní prostředek, odvozem do 20 km a se složením, v rovině nebo na svahu do 1:5, dřevin soliterních</t>
  </si>
  <si>
    <t>Cena celkem</t>
  </si>
  <si>
    <t>m2</t>
  </si>
  <si>
    <t>m3</t>
  </si>
  <si>
    <t>kg</t>
  </si>
  <si>
    <t>číslo</t>
  </si>
  <si>
    <t>Velikost</t>
  </si>
  <si>
    <t>Listnaté stromy</t>
  </si>
  <si>
    <t>Listnaté keře</t>
  </si>
  <si>
    <t>Mezisoučet</t>
  </si>
  <si>
    <t>Ztratné</t>
  </si>
  <si>
    <t xml:space="preserve">                                                                     </t>
  </si>
  <si>
    <t>ks</t>
  </si>
  <si>
    <t>bm</t>
  </si>
  <si>
    <t>Jutový pás šíře 30 cm - bandáž kmene –3,5 m á 1 strom</t>
  </si>
  <si>
    <t>l</t>
  </si>
  <si>
    <t>č. položky</t>
  </si>
  <si>
    <t>18480-2111</t>
  </si>
  <si>
    <t>R</t>
  </si>
  <si>
    <t>PŘÍPRAVA STANOVIŠTĚ</t>
  </si>
  <si>
    <t>Travní semeno, parková směs, 20g/m2</t>
  </si>
  <si>
    <t>VÝSADBA KEŘOVÝCH SKUPIN</t>
  </si>
  <si>
    <t>suma</t>
  </si>
  <si>
    <t>Založení trávníku na půdě předem připravené plochy do 1000m2, s pokosením, naložením, odvozem odpadu do 20 km a se složením, parkového výsevem v rovině nebo na svahu do 1:5</t>
  </si>
  <si>
    <t>18141-1131</t>
  </si>
  <si>
    <t>Ukotvení dřevin třemi kůly při průměru kůlů do 100 mm o délce kůlů přes2 do 3m</t>
  </si>
  <si>
    <t>18421-5133</t>
  </si>
  <si>
    <t>18491-1421</t>
  </si>
  <si>
    <t>Mulčování vysazených rostlin při tl. mulče do 100 mm v rovině nebo na svahu do 1:5, výsadbové mísy</t>
  </si>
  <si>
    <t>18481-3121</t>
  </si>
  <si>
    <t>Ochrana dřevin před okusem zvěří mechanicky v rovině nebo na svahu do 1:5, pletivem, výšky do 2m, vč.nákladů na spojení konců drátů po celé výšce pletiva vč. Donesení pletiva k vybraným stromům na vzdálenost do 50m</t>
  </si>
  <si>
    <t>Ochrana dřevin před okusem zvěří chemicky nátěrem jehličnatých dřevin, výšky do 70cm, v rovině nebo na svahu do 1:5</t>
  </si>
  <si>
    <t>100ks</t>
  </si>
  <si>
    <t>18481-3131</t>
  </si>
  <si>
    <t>18491-1422</t>
  </si>
  <si>
    <t>18585-1121</t>
  </si>
  <si>
    <t>Dovoz vody pro zálivku rostlin na vzdálenost do 1000 m</t>
  </si>
  <si>
    <t xml:space="preserve">Taxon </t>
  </si>
  <si>
    <t>CELKEM ROSTLINNÝ MATERIÁL</t>
  </si>
  <si>
    <t>OSTATNÍ MATERIÁL</t>
  </si>
  <si>
    <t>ROZPOČET - ROSTLINNÝ MATERIÁL</t>
  </si>
  <si>
    <t>Výpočet</t>
  </si>
  <si>
    <t>Herbicid před výsadbou - Roundup, 0,0005l/m2, opakování 2x</t>
  </si>
  <si>
    <t>Voda zálivková, zálivka trávníku, 40l/m2</t>
  </si>
  <si>
    <t>Úvazek 1,8 m á 1 strom, na průřezu plochý</t>
  </si>
  <si>
    <t xml:space="preserve">Voda zálivková - zálivka stromů 100 l/ks, opakování 2x </t>
  </si>
  <si>
    <t>Voda zálivková - zálivka keřových porostů, 40l/m2, opakování 2x</t>
  </si>
  <si>
    <t xml:space="preserve"> CELKEM OSTATNÍ MATERIÁL</t>
  </si>
  <si>
    <t>Dokončovací péče</t>
  </si>
  <si>
    <t xml:space="preserve">Voda zálivková - zálivka stromů 50 l/ks, opakování 4x </t>
  </si>
  <si>
    <t>Voda zálivková - zálivka keřových porostů, 20l/m2, opakování 4x</t>
  </si>
  <si>
    <t>Zalití rostlin vodou přes 20m2, 40l/m2</t>
  </si>
  <si>
    <t>Zalití rostlin vodou přes 20m2, 100l/ks, opakování 2x</t>
  </si>
  <si>
    <t>Zalití rostlin vodou přes 20m2, 50l/ks, opakování 4x</t>
  </si>
  <si>
    <t>Zalití rostlin vodou přes 20m2, 40l/m2, opakování 2x</t>
  </si>
  <si>
    <t>Zalití rostlin vodou přes 20m2, 20l/m2, opakování 4x</t>
  </si>
  <si>
    <t>CELKEM PRÁCE</t>
  </si>
  <si>
    <t>ROZPOČET - SUMARIZACE</t>
  </si>
  <si>
    <t>Položka</t>
  </si>
  <si>
    <t>Kč bez DPH</t>
  </si>
  <si>
    <t>DPH 21%</t>
  </si>
  <si>
    <t>Kč CELKEM</t>
  </si>
  <si>
    <t>Rostlinný materiál</t>
  </si>
  <si>
    <t>Ostatní materiál</t>
  </si>
  <si>
    <t>CELKEM</t>
  </si>
  <si>
    <t xml:space="preserve">Ceny uvedené v rozpočtu zahrnují veškeré náklady potřebné k dokončení díla dle technické zprávy a grafických příloh a to  </t>
  </si>
  <si>
    <t>včetně nákladů režijních, dopravy, nákladů na zřízení staveniště,.. Pokud nějaká položka chybí, má se za to,  že je rozpuštěna</t>
  </si>
  <si>
    <t>v ostatních položkách</t>
  </si>
  <si>
    <t>ROZPOČET - ZAHRADNICKÉ PRÁCE</t>
  </si>
  <si>
    <t>Zahradnické práce</t>
  </si>
  <si>
    <t>18450-1121</t>
  </si>
  <si>
    <t>18311-2129</t>
  </si>
  <si>
    <t>Acer pseudoplatanus</t>
  </si>
  <si>
    <t>Tilia platyphyllos</t>
  </si>
  <si>
    <t>počet ks</t>
  </si>
  <si>
    <t>ok 14-16cm, bal, nasazení 2m</t>
  </si>
  <si>
    <t>Forzythia Maluch</t>
  </si>
  <si>
    <t>Lonicera xylosteum</t>
  </si>
  <si>
    <t>Corylus avellana</t>
  </si>
  <si>
    <t>Spiraea cinerea Grefsheim</t>
  </si>
  <si>
    <t>Objekt:</t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</si>
  <si>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bez výměny půdy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v rovině, nebo na svahu do 1:5</t>
    </r>
    <r>
      <rPr>
        <sz val="10"/>
        <rFont val="Calibri"/>
        <family val="2"/>
        <charset val="238"/>
        <scheme val="minor"/>
      </rPr>
      <t>, objemu přes 0,125 do 0,4 m3</t>
    </r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</si>
  <si>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bez výměny půdy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v rovině, nebo na svahu do 1:5</t>
    </r>
    <r>
      <rPr>
        <sz val="10"/>
        <rFont val="Calibri"/>
        <family val="2"/>
        <charset val="238"/>
        <scheme val="minor"/>
      </rPr>
      <t>, objemu přes 0,4 do 1 m3</t>
    </r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</si>
  <si>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bez výměny půdy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na svahu přes 1:5 do 1:2</t>
    </r>
    <r>
      <rPr>
        <sz val="10"/>
        <rFont val="Calibri"/>
        <family val="2"/>
        <charset val="238"/>
        <scheme val="minor"/>
      </rPr>
      <t>, objemu přes 0,002 do 0,005 m3</t>
    </r>
  </si>
  <si>
    <t>Číslo</t>
  </si>
  <si>
    <t>Hydrogel, pod stromy, 0,3kg/ks</t>
  </si>
  <si>
    <t>Hnojení půdy nebo trávníku s rozprostřením nebo s rozdělením hnojiva v rovině nebo na svahu do 1:5 umělým hnojivem s rozdělením k jednotlivým rostlinám - HNOJIVO</t>
  </si>
  <si>
    <t>Hnojení půdy nebo trávníku s rozprostřením nebo s rozdělením hnojiva v rovině nebo na svahu do 1:5 umělým hnojivem s rozdělením k jednotlivým rostlinám - HYDROGEL</t>
  </si>
  <si>
    <t>Povýsadbový řez stromů</t>
  </si>
  <si>
    <t>Dětské hřiště Velká Láň - Rychnov nad Kněžnou</t>
  </si>
  <si>
    <t>Sadové úpravy</t>
  </si>
  <si>
    <t>Ovocné stromy</t>
  </si>
  <si>
    <t xml:space="preserve">Malus domestica (Matčino, Průsvitné letní, Studničné, Malinové holovouské, Panské, Daňkovo, Hájkova reneta </t>
  </si>
  <si>
    <t>Prunus domestica (Durancie, Chrudimská, Hamanova, Gabrovská…)</t>
  </si>
  <si>
    <t>Prunus spinosa</t>
  </si>
  <si>
    <t>Ribes alpinum Green Mound</t>
  </si>
  <si>
    <t>Rosa canina</t>
  </si>
  <si>
    <t>Swida stolonifera Kelseyi</t>
  </si>
  <si>
    <t>4</t>
  </si>
  <si>
    <t>6</t>
  </si>
  <si>
    <t>5</t>
  </si>
  <si>
    <t>vysokokmen, prostokořenný</t>
  </si>
  <si>
    <t>18</t>
  </si>
  <si>
    <t>96</t>
  </si>
  <si>
    <t>26</t>
  </si>
  <si>
    <t>30</t>
  </si>
  <si>
    <t>78</t>
  </si>
  <si>
    <t>83</t>
  </si>
  <si>
    <t>110</t>
  </si>
  <si>
    <t>20-30cm, K1l</t>
  </si>
  <si>
    <t>40-60cm, K5l</t>
  </si>
  <si>
    <t>30-40cm, K2l</t>
  </si>
  <si>
    <t>1+1+1+1</t>
  </si>
  <si>
    <t>1+1+1+1+1</t>
  </si>
  <si>
    <t>10+8</t>
  </si>
  <si>
    <t>8+10+8</t>
  </si>
  <si>
    <t>8+10+12</t>
  </si>
  <si>
    <t>14+28+15+26</t>
  </si>
  <si>
    <t>40+30+26</t>
  </si>
  <si>
    <t>36+32+42</t>
  </si>
  <si>
    <t>28+30+20</t>
  </si>
  <si>
    <t>ZALOŽENÍ PARKOVÉHO TRÁVNÍKU VÝSEVEM</t>
  </si>
  <si>
    <t>ZALOŽENÍ LUČNÍHO TRÁVNÍKU HYDROOSEVEM</t>
  </si>
  <si>
    <t>Travní semeno, luční směs, podíl kvetoucích bylin min. 10%, 2g/m2, včetně pomocných látek</t>
  </si>
  <si>
    <t>Pletivo pozinkované, výška 1,8m, 2,2bm/ks</t>
  </si>
  <si>
    <t>VÝSADBA OVOCNÝCH STROMU</t>
  </si>
  <si>
    <t>Kůly dřevěné, kotvení listnáčů, 3 ks/ks, soustružené kůly, průřez kruh, tl. 8cm, délka 2,5m</t>
  </si>
  <si>
    <t>Hydrogel, pod stromy, 0,1kg/ks</t>
  </si>
  <si>
    <t>Tabletové hnojivo ke dřevinám - Silvamix, 20g/ks</t>
  </si>
  <si>
    <t xml:space="preserve">Voda zálivková - zálivka stromů 50 l/ks, opakování 2x </t>
  </si>
  <si>
    <t xml:space="preserve">Voda zálivková - zálivka stromů 30 l/ks, opakování 4x </t>
  </si>
  <si>
    <t>Aversol, nátěr proti okusu 0,006kg/ks</t>
  </si>
  <si>
    <t>(251m2+80m2)*0,05kg</t>
  </si>
  <si>
    <t>Ochranná kokosová mříž proti erozi půdy, na zpevnění svahu 700g/m2, včetně upevňovacích kolíků a dalšího materiálu, včetně rezervy na překlady 10%</t>
  </si>
  <si>
    <t>251m2*1,1</t>
  </si>
  <si>
    <t>(251+80)m2*0,08m3</t>
  </si>
  <si>
    <t>447ks*0,006kg</t>
  </si>
  <si>
    <t>(251+80)m2*40l*2</t>
  </si>
  <si>
    <t>(251+80)m2*20l*4</t>
  </si>
  <si>
    <t>Chemické odplevelení půdy před založením kultury, trávníku, zpevněných ploch v rovině nebo na svahu do 1:5 postřikem na široko, opakování 2x</t>
  </si>
  <si>
    <t>Obdělání půdy rotavátorováním v rovině nebo na svahu do 1:5</t>
  </si>
  <si>
    <t>Obdělání půdy hrabáním v rovině nebo na svahu do 1:5, opakování 2x</t>
  </si>
  <si>
    <t>Obdělání půdy válením v rovině nebo na svahu do 1:5</t>
  </si>
  <si>
    <t>10hod</t>
  </si>
  <si>
    <t>ZALOŽENÍ TRÁVNÍKU PARKOVÉHO VÝSEVEM</t>
  </si>
  <si>
    <t>18340-5211</t>
  </si>
  <si>
    <t>Založení trávníku hydroosevem</t>
  </si>
  <si>
    <t>18580-3211</t>
  </si>
  <si>
    <t>Uválcování trávníku v rovině nebo ve svahu do 1:5</t>
  </si>
  <si>
    <t>18340-3353</t>
  </si>
  <si>
    <t>Obdělání půdy hrabáním na svahu přes 1:2 do 1:1, opakování 2x</t>
  </si>
  <si>
    <t>Obdělání půdy válením na svahu přes 1:2 do 1:1</t>
  </si>
  <si>
    <t>18480-2311</t>
  </si>
  <si>
    <t>Chemické odplevelení půdy před založením kultury, trávníku, zpevněných ploch na svahu přes 1:2 do 1:1 postřikem na široko, opakování 2x</t>
  </si>
  <si>
    <t>ZALOŽENÍ TRÁVNÍKU LUČNÍHO HYDROOSEVEM</t>
  </si>
  <si>
    <t>11115-1133</t>
  </si>
  <si>
    <t>Pokosení trávníku lučního  na svahu přes 1:2 do 1:1</t>
  </si>
  <si>
    <t>Zalití rostlin vodou přes 20m2, 50l/ks, opakování 2x</t>
  </si>
  <si>
    <t>Zalití rostlin vodou přes 20m2, 30l/ks, opakování 4x</t>
  </si>
  <si>
    <t>447ks</t>
  </si>
  <si>
    <t>(251m2+80m2)*0,05kg/1000</t>
  </si>
  <si>
    <t>447ks/100</t>
  </si>
  <si>
    <t>251+80m2</t>
  </si>
  <si>
    <t>331m2*40l*2/1000</t>
  </si>
  <si>
    <t xml:space="preserve">331m2 </t>
  </si>
  <si>
    <t>331m2*20l*4/1000</t>
  </si>
  <si>
    <t>18211-1111</t>
  </si>
  <si>
    <t>Zpevnění svahu kokosovou rohoží</t>
  </si>
  <si>
    <t xml:space="preserve"> březen 2021</t>
  </si>
  <si>
    <t>Jehličnaté stromy</t>
  </si>
  <si>
    <t>Pinus nigra</t>
  </si>
  <si>
    <t>150-200cm, bal</t>
  </si>
  <si>
    <t>Aesculus carnea Briottii</t>
  </si>
  <si>
    <t>1</t>
  </si>
  <si>
    <t>Prunus padus</t>
  </si>
  <si>
    <t>2</t>
  </si>
  <si>
    <t>1+1</t>
  </si>
  <si>
    <t>4727m2*0,0005l*2</t>
  </si>
  <si>
    <t>2662m2*0,02kg</t>
  </si>
  <si>
    <t>2662m2*40l</t>
  </si>
  <si>
    <t>1734m2*0,002kg</t>
  </si>
  <si>
    <t>14ks*3ks</t>
  </si>
  <si>
    <t>14ks*3,5m*0,3m</t>
  </si>
  <si>
    <t>14ks*2,2bm</t>
  </si>
  <si>
    <t>19ks*0,3kg</t>
  </si>
  <si>
    <t>19ks*0,04kg</t>
  </si>
  <si>
    <t>5ks*1ks</t>
  </si>
  <si>
    <t>19ks*1,8m</t>
  </si>
  <si>
    <t>19ks*0,08m3</t>
  </si>
  <si>
    <t>19ks*100l*2</t>
  </si>
  <si>
    <t>19ks*50l*4</t>
  </si>
  <si>
    <t>Následná péče po dobu 5 měsíců</t>
  </si>
  <si>
    <t>Kůly dřevěné, kotvení jehličnanů, 1ks/ks, soustružené kůly s fazetou, průřez kruh, tl. 8cm, délka 2,5m</t>
  </si>
  <si>
    <t>3ks*0,1kg</t>
  </si>
  <si>
    <t>3ks*0,02kg</t>
  </si>
  <si>
    <t>3ks*3ks</t>
  </si>
  <si>
    <t>3ks*1,8m</t>
  </si>
  <si>
    <t>3ks*2,2bm</t>
  </si>
  <si>
    <t>3ks*0,08m3</t>
  </si>
  <si>
    <t>3ks*50l*2</t>
  </si>
  <si>
    <t>3ks*30l*4</t>
  </si>
  <si>
    <t>(1734m2+331m2)*2</t>
  </si>
  <si>
    <t>2662m2*2</t>
  </si>
  <si>
    <t xml:space="preserve">2662m2 </t>
  </si>
  <si>
    <t>2662m2</t>
  </si>
  <si>
    <t>(1734m2+331m2)</t>
  </si>
  <si>
    <t>2662m2*40l/1000</t>
  </si>
  <si>
    <t>1734m2</t>
  </si>
  <si>
    <t>19ks</t>
  </si>
  <si>
    <t>19ks*0,04kg/1000</t>
  </si>
  <si>
    <t>19ks*0,3kg/1000</t>
  </si>
  <si>
    <t>14ks</t>
  </si>
  <si>
    <t>3ks</t>
  </si>
  <si>
    <t>19m2</t>
  </si>
  <si>
    <t>19ks*100l*2/1000</t>
  </si>
  <si>
    <t>3ks*0,02kg/1000</t>
  </si>
  <si>
    <t>3ks*0,1kg/1000</t>
  </si>
  <si>
    <t>3m2</t>
  </si>
  <si>
    <t>3ks*50l*2/1000</t>
  </si>
  <si>
    <t>3ks*0,05</t>
  </si>
  <si>
    <t>3ks*30l*4/1000</t>
  </si>
  <si>
    <t>Ukotvení kmene dřevin jedním kůlem D do 0,1 m délky do 3 m</t>
  </si>
  <si>
    <t>Následná péče</t>
  </si>
  <si>
    <t>Voda zálivková - zálivka stromů 50 l/ks, opakování 10x</t>
  </si>
  <si>
    <t>19ks*50l*10</t>
  </si>
  <si>
    <t xml:space="preserve">Voda zálivková - zálivka stromů 30 l/ks, opakování 10x </t>
  </si>
  <si>
    <t>3ks*30l*10</t>
  </si>
  <si>
    <t>Voda zálivková - zálivka keřových porostů, 20l/m2, opakování 10x</t>
  </si>
  <si>
    <t>(251+80)m2*20l*10</t>
  </si>
  <si>
    <t>19ks*0,05</t>
  </si>
  <si>
    <t>19ks*50l*4/1000</t>
  </si>
  <si>
    <t>Vypletí s případným naložením odpadu na dopravní prostředek, odvozem do 20 km a se složením, v rovině nebo na svahu do 1:5, dřevin soliterních, opakování 2x</t>
  </si>
  <si>
    <t>19m2*2</t>
  </si>
  <si>
    <t>Zalití rostlin vodou přes 20m2, 50l/ks, opakování 10x</t>
  </si>
  <si>
    <t>19ks*50l*10/1000</t>
  </si>
  <si>
    <t>3m2*2</t>
  </si>
  <si>
    <t>Zalití rostlin vodou přes 20m2, 30l/ks, opakování 10x</t>
  </si>
  <si>
    <t>3ks*30l*10/1000</t>
  </si>
  <si>
    <t>Vypletí s případným naložením odpadu na dopravní prostředek, odvozem do 20 km a se složením, na svahu přes 1:5 do 1:2, dřevin ve skupinách, opakování 3x</t>
  </si>
  <si>
    <t>331m2 *3</t>
  </si>
  <si>
    <t>Zalití rostlin vodou přes 20m2, 20l/m2, opakování 10x</t>
  </si>
  <si>
    <t>331m2*20l*10/1000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</si>
</sst>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49" fontId="6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left" vertical="center"/>
    </xf>
    <xf numFmtId="49" fontId="7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/>
    </xf>
    <xf numFmtId="0" fontId="7" fillId="0" borderId="0" xfId="0" applyFont="1"/>
    <xf numFmtId="0" fontId="8" fillId="0" borderId="0" xfId="0" applyNumberFormat="1" applyFont="1" applyFill="1" applyAlignment="1" applyProtection="1">
      <alignment vertical="center"/>
    </xf>
    <xf numFmtId="0" fontId="8" fillId="4" borderId="5" xfId="0" applyFont="1" applyFill="1" applyBorder="1" applyAlignment="1">
      <alignment horizontal="center" vertical="top" wrapText="1"/>
    </xf>
    <xf numFmtId="0" fontId="8" fillId="4" borderId="6" xfId="0" applyFont="1" applyFill="1" applyBorder="1" applyAlignment="1">
      <alignment horizontal="center" vertical="top" wrapText="1"/>
    </xf>
    <xf numFmtId="0" fontId="8" fillId="4" borderId="6" xfId="0" applyFont="1" applyFill="1" applyBorder="1" applyAlignment="1">
      <alignment horizontal="center" vertical="center" wrapText="1"/>
    </xf>
    <xf numFmtId="49" fontId="8" fillId="4" borderId="16" xfId="0" applyNumberFormat="1" applyFont="1" applyFill="1" applyBorder="1" applyAlignment="1">
      <alignment horizontal="center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vertical="center" wrapText="1"/>
    </xf>
    <xf numFmtId="164" fontId="8" fillId="4" borderId="7" xfId="0" applyNumberFormat="1" applyFont="1" applyFill="1" applyBorder="1" applyAlignment="1">
      <alignment horizontal="center" vertical="center" wrapText="1"/>
    </xf>
    <xf numFmtId="164" fontId="8" fillId="4" borderId="17" xfId="0" applyNumberFormat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9" fillId="0" borderId="0" xfId="0" applyFont="1"/>
    <xf numFmtId="0" fontId="5" fillId="0" borderId="0" xfId="0" applyNumberFormat="1" applyFont="1" applyFill="1" applyAlignment="1" applyProtection="1">
      <alignment vertical="center"/>
    </xf>
    <xf numFmtId="0" fontId="5" fillId="4" borderId="20" xfId="0" applyFont="1" applyFill="1" applyBorder="1" applyAlignment="1">
      <alignment horizontal="center" vertical="top" wrapText="1"/>
    </xf>
    <xf numFmtId="0" fontId="5" fillId="4" borderId="21" xfId="0" applyFont="1" applyFill="1" applyBorder="1" applyAlignment="1">
      <alignment horizontal="center" vertical="center" wrapText="1"/>
    </xf>
    <xf numFmtId="49" fontId="5" fillId="4" borderId="6" xfId="0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0" borderId="0" xfId="0" applyFont="1"/>
    <xf numFmtId="0" fontId="3" fillId="3" borderId="5" xfId="0" applyFont="1" applyFill="1" applyBorder="1" applyAlignment="1">
      <alignment horizontal="center" vertical="top" wrapText="1"/>
    </xf>
    <xf numFmtId="0" fontId="4" fillId="3" borderId="19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4" fontId="3" fillId="0" borderId="14" xfId="1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/>
    <xf numFmtId="0" fontId="5" fillId="4" borderId="10" xfId="0" applyFont="1" applyFill="1" applyBorder="1" applyAlignment="1">
      <alignment horizontal="center" vertical="top"/>
    </xf>
    <xf numFmtId="49" fontId="5" fillId="4" borderId="10" xfId="0" applyNumberFormat="1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vertical="top"/>
    </xf>
    <xf numFmtId="49" fontId="5" fillId="0" borderId="9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5" fillId="3" borderId="2" xfId="0" applyFont="1" applyFill="1" applyBorder="1" applyAlignment="1">
      <alignment vertical="top"/>
    </xf>
    <xf numFmtId="49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2" xfId="0" applyFont="1" applyBorder="1" applyAlignment="1">
      <alignment vertical="top"/>
    </xf>
    <xf numFmtId="49" fontId="4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4" fontId="5" fillId="3" borderId="14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top"/>
    </xf>
    <xf numFmtId="49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14" xfId="0" applyNumberFormat="1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4" fontId="3" fillId="0" borderId="11" xfId="0" applyNumberFormat="1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top" wrapText="1"/>
    </xf>
    <xf numFmtId="0" fontId="8" fillId="4" borderId="10" xfId="0" applyFont="1" applyFill="1" applyBorder="1" applyAlignment="1">
      <alignment vertical="top"/>
    </xf>
    <xf numFmtId="49" fontId="8" fillId="4" borderId="10" xfId="0" applyNumberFormat="1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>
      <alignment horizontal="center" vertical="center" wrapText="1"/>
    </xf>
    <xf numFmtId="4" fontId="8" fillId="4" borderId="12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1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49" fontId="10" fillId="4" borderId="10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1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3" fillId="2" borderId="1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NumberFormat="1" applyFont="1" applyFill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 wrapText="1"/>
    </xf>
    <xf numFmtId="4" fontId="10" fillId="4" borderId="14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/>
    </xf>
    <xf numFmtId="9" fontId="6" fillId="0" borderId="0" xfId="0" applyNumberFormat="1" applyFont="1" applyFill="1" applyAlignment="1" applyProtection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5" fillId="4" borderId="1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center" wrapText="1"/>
    </xf>
    <xf numFmtId="2" fontId="8" fillId="4" borderId="10" xfId="0" applyNumberFormat="1" applyFont="1" applyFill="1" applyBorder="1" applyAlignment="1">
      <alignment horizontal="center" vertical="center" wrapText="1"/>
    </xf>
    <xf numFmtId="2" fontId="13" fillId="4" borderId="10" xfId="0" applyNumberFormat="1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top" wrapText="1"/>
    </xf>
    <xf numFmtId="49" fontId="6" fillId="0" borderId="0" xfId="0" applyNumberFormat="1" applyFont="1" applyFill="1" applyAlignment="1" applyProtection="1">
      <alignment horizontal="left" vertical="center"/>
    </xf>
    <xf numFmtId="0" fontId="3" fillId="3" borderId="16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9" fillId="0" borderId="0" xfId="0" applyFont="1" applyAlignment="1"/>
    <xf numFmtId="0" fontId="5" fillId="4" borderId="21" xfId="0" applyFont="1" applyFill="1" applyBorder="1" applyAlignment="1">
      <alignment horizontal="center" vertical="top"/>
    </xf>
    <xf numFmtId="0" fontId="5" fillId="3" borderId="6" xfId="0" applyFont="1" applyFill="1" applyBorder="1" applyAlignment="1">
      <alignment vertical="top"/>
    </xf>
    <xf numFmtId="0" fontId="3" fillId="0" borderId="2" xfId="0" applyFont="1" applyBorder="1" applyAlignment="1">
      <alignment horizontal="justify" vertical="top"/>
    </xf>
    <xf numFmtId="0" fontId="5" fillId="3" borderId="2" xfId="0" applyFont="1" applyFill="1" applyBorder="1" applyAlignment="1">
      <alignment horizontal="justify" vertical="top"/>
    </xf>
    <xf numFmtId="0" fontId="3" fillId="0" borderId="7" xfId="0" applyFont="1" applyBorder="1" applyAlignment="1">
      <alignment horizontal="justify" vertical="top"/>
    </xf>
    <xf numFmtId="0" fontId="8" fillId="4" borderId="7" xfId="0" applyFont="1" applyFill="1" applyBorder="1" applyAlignment="1">
      <alignment vertical="top"/>
    </xf>
    <xf numFmtId="0" fontId="4" fillId="4" borderId="1" xfId="0" applyFont="1" applyFill="1" applyBorder="1" applyAlignment="1">
      <alignment horizontal="center" vertical="top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C4" sqref="C4"/>
    </sheetView>
  </sheetViews>
  <sheetFormatPr defaultRowHeight="15" x14ac:dyDescent="0.25"/>
  <cols>
    <col min="1" max="1" width="10.7109375" style="5" customWidth="1"/>
    <col min="2" max="2" width="42.7109375" style="5" customWidth="1"/>
    <col min="3" max="3" width="19.5703125" style="6" customWidth="1"/>
    <col min="4" max="4" width="20.7109375" style="6" customWidth="1"/>
    <col min="5" max="5" width="27" style="6" customWidth="1"/>
    <col min="6" max="6" width="9.140625" style="5"/>
    <col min="7" max="7" width="11.42578125" style="5" bestFit="1" customWidth="1"/>
    <col min="8" max="16384" width="9.140625" style="5"/>
  </cols>
  <sheetData>
    <row r="1" spans="1:5" ht="18.75" x14ac:dyDescent="0.3">
      <c r="B1" s="28" t="s">
        <v>102</v>
      </c>
    </row>
    <row r="2" spans="1:5" ht="14.25" customHeight="1" x14ac:dyDescent="0.25">
      <c r="A2" s="7" t="s">
        <v>39</v>
      </c>
      <c r="B2" s="149" t="s">
        <v>134</v>
      </c>
      <c r="C2" s="8"/>
      <c r="D2" s="7"/>
      <c r="E2" s="7"/>
    </row>
    <row r="3" spans="1:5" ht="14.25" customHeight="1" x14ac:dyDescent="0.25">
      <c r="A3" s="7" t="s">
        <v>125</v>
      </c>
      <c r="B3" s="149" t="s">
        <v>135</v>
      </c>
      <c r="C3" s="8"/>
      <c r="D3" s="7"/>
      <c r="E3" s="7"/>
    </row>
    <row r="4" spans="1:5" ht="15" customHeight="1" x14ac:dyDescent="0.25">
      <c r="A4" s="7" t="s">
        <v>40</v>
      </c>
      <c r="B4" s="149" t="s">
        <v>213</v>
      </c>
      <c r="C4" s="8"/>
      <c r="D4" s="7"/>
      <c r="E4" s="7"/>
    </row>
    <row r="5" spans="1:5" ht="15" customHeight="1" x14ac:dyDescent="0.25">
      <c r="A5" s="7"/>
      <c r="B5" s="8"/>
      <c r="C5" s="8"/>
      <c r="D5" s="7"/>
      <c r="E5" s="7"/>
    </row>
    <row r="6" spans="1:5" s="12" customFormat="1" ht="15" customHeight="1" x14ac:dyDescent="0.25">
      <c r="A6" s="9" t="s">
        <v>110</v>
      </c>
      <c r="B6" s="10"/>
      <c r="C6" s="10"/>
      <c r="D6" s="11"/>
      <c r="E6" s="11"/>
    </row>
    <row r="7" spans="1:5" s="12" customFormat="1" ht="15" customHeight="1" x14ac:dyDescent="0.25">
      <c r="A7" s="9" t="s">
        <v>111</v>
      </c>
      <c r="B7" s="10"/>
      <c r="C7" s="10"/>
      <c r="D7" s="11"/>
      <c r="E7" s="11"/>
    </row>
    <row r="8" spans="1:5" s="12" customFormat="1" ht="15" customHeight="1" x14ac:dyDescent="0.25">
      <c r="A8" s="9" t="s">
        <v>112</v>
      </c>
      <c r="B8" s="10"/>
      <c r="C8" s="10"/>
      <c r="D8" s="11"/>
      <c r="E8" s="11"/>
    </row>
    <row r="9" spans="1:5" ht="15.75" thickBot="1" x14ac:dyDescent="0.3">
      <c r="A9" s="13"/>
    </row>
    <row r="10" spans="1:5" s="18" customFormat="1" x14ac:dyDescent="0.25">
      <c r="A10" s="14" t="s">
        <v>50</v>
      </c>
      <c r="B10" s="15" t="s">
        <v>103</v>
      </c>
      <c r="C10" s="16" t="s">
        <v>104</v>
      </c>
      <c r="D10" s="16" t="s">
        <v>105</v>
      </c>
      <c r="E10" s="17" t="s">
        <v>106</v>
      </c>
    </row>
    <row r="11" spans="1:5" ht="30" customHeight="1" x14ac:dyDescent="0.25">
      <c r="A11" s="19">
        <v>1</v>
      </c>
      <c r="B11" s="20" t="s">
        <v>107</v>
      </c>
      <c r="C11" s="21">
        <f>'Rozpočet materiál'!$G$28</f>
        <v>0</v>
      </c>
      <c r="D11" s="21">
        <f>0.21*C11</f>
        <v>0</v>
      </c>
      <c r="E11" s="22">
        <f>C11+D11</f>
        <v>0</v>
      </c>
    </row>
    <row r="12" spans="1:5" ht="30" customHeight="1" x14ac:dyDescent="0.25">
      <c r="A12" s="19">
        <v>2</v>
      </c>
      <c r="B12" s="20" t="s">
        <v>108</v>
      </c>
      <c r="C12" s="21">
        <f>'Rozpočet materiál'!$G$77</f>
        <v>0</v>
      </c>
      <c r="D12" s="21">
        <f>0.21*C12</f>
        <v>0</v>
      </c>
      <c r="E12" s="22">
        <f>C12+D12</f>
        <v>0</v>
      </c>
    </row>
    <row r="13" spans="1:5" ht="31.5" customHeight="1" x14ac:dyDescent="0.25">
      <c r="A13" s="19">
        <v>3</v>
      </c>
      <c r="B13" s="20" t="s">
        <v>114</v>
      </c>
      <c r="C13" s="21">
        <f>'Rozpočet zahradnické práce'!$G$92</f>
        <v>0</v>
      </c>
      <c r="D13" s="21">
        <f>0.21*C13</f>
        <v>0</v>
      </c>
      <c r="E13" s="22">
        <f>C13+D13</f>
        <v>0</v>
      </c>
    </row>
    <row r="14" spans="1:5" ht="30.75" customHeight="1" thickBot="1" x14ac:dyDescent="0.3">
      <c r="A14" s="23"/>
      <c r="B14" s="24" t="s">
        <v>109</v>
      </c>
      <c r="C14" s="25">
        <f>SUM(C11:C13)</f>
        <v>0</v>
      </c>
      <c r="D14" s="25">
        <f>SUM(D11:D13)</f>
        <v>0</v>
      </c>
      <c r="E14" s="26">
        <f>SUM(E11:E13)</f>
        <v>0</v>
      </c>
    </row>
    <row r="15" spans="1:5" ht="15.95" customHeight="1" x14ac:dyDescent="0.25">
      <c r="E15" s="27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44" zoomScaleNormal="100" workbookViewId="0">
      <selection activeCell="F79" sqref="F79"/>
    </sheetView>
  </sheetViews>
  <sheetFormatPr defaultRowHeight="12.75" x14ac:dyDescent="0.2"/>
  <cols>
    <col min="1" max="1" width="12.5703125" style="1" customWidth="1"/>
    <col min="2" max="2" width="48.5703125" style="63" customWidth="1"/>
    <col min="3" max="3" width="12.85546875" style="2" customWidth="1"/>
    <col min="4" max="4" width="12.140625" style="2" customWidth="1"/>
    <col min="5" max="5" width="12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153" t="s">
        <v>85</v>
      </c>
    </row>
    <row r="2" spans="1:7" s="5" customFormat="1" ht="14.25" customHeight="1" x14ac:dyDescent="0.25">
      <c r="A2" s="7" t="s">
        <v>39</v>
      </c>
      <c r="B2" s="149" t="s">
        <v>134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125</v>
      </c>
      <c r="B3" s="149" t="s">
        <v>135</v>
      </c>
      <c r="C3" s="8"/>
      <c r="D3" s="7"/>
      <c r="E3" s="7"/>
      <c r="F3" s="7"/>
      <c r="G3" s="7"/>
    </row>
    <row r="4" spans="1:7" s="5" customFormat="1" ht="15" customHeight="1" x14ac:dyDescent="0.25">
      <c r="A4" s="7" t="s">
        <v>40</v>
      </c>
      <c r="B4" s="149" t="s">
        <v>213</v>
      </c>
      <c r="C4" s="8"/>
      <c r="D4" s="7"/>
      <c r="E4" s="7"/>
      <c r="F4" s="7"/>
      <c r="G4" s="7"/>
    </row>
    <row r="5" spans="1:7" ht="13.5" thickBot="1" x14ac:dyDescent="0.25">
      <c r="A5" s="29"/>
    </row>
    <row r="6" spans="1:7" s="35" customFormat="1" ht="13.5" thickBot="1" x14ac:dyDescent="0.25">
      <c r="A6" s="30" t="s">
        <v>50</v>
      </c>
      <c r="B6" s="154" t="s">
        <v>82</v>
      </c>
      <c r="C6" s="31" t="s">
        <v>51</v>
      </c>
      <c r="D6" s="3" t="s">
        <v>86</v>
      </c>
      <c r="E6" s="32" t="s">
        <v>119</v>
      </c>
      <c r="F6" s="33" t="s">
        <v>36</v>
      </c>
      <c r="G6" s="34" t="s">
        <v>46</v>
      </c>
    </row>
    <row r="7" spans="1:7" x14ac:dyDescent="0.2">
      <c r="A7" s="36"/>
      <c r="B7" s="155" t="s">
        <v>214</v>
      </c>
      <c r="C7" s="150"/>
      <c r="D7" s="37"/>
      <c r="E7" s="38"/>
      <c r="F7" s="47"/>
      <c r="G7" s="48"/>
    </row>
    <row r="8" spans="1:7" ht="25.5" x14ac:dyDescent="0.2">
      <c r="A8" s="40">
        <v>1</v>
      </c>
      <c r="B8" s="156" t="s">
        <v>215</v>
      </c>
      <c r="C8" s="41" t="s">
        <v>216</v>
      </c>
      <c r="D8" s="42" t="s">
        <v>158</v>
      </c>
      <c r="E8" s="49" t="s">
        <v>145</v>
      </c>
      <c r="F8" s="50">
        <v>0</v>
      </c>
      <c r="G8" s="44">
        <f>E8*F8</f>
        <v>0</v>
      </c>
    </row>
    <row r="9" spans="1:7" x14ac:dyDescent="0.2">
      <c r="A9" s="45"/>
      <c r="B9" s="72" t="s">
        <v>52</v>
      </c>
      <c r="C9" s="46"/>
      <c r="D9" s="37"/>
      <c r="E9" s="38"/>
      <c r="F9" s="47"/>
      <c r="G9" s="48"/>
    </row>
    <row r="10" spans="1:7" ht="38.25" x14ac:dyDescent="0.2">
      <c r="A10" s="40">
        <v>2</v>
      </c>
      <c r="B10" s="156" t="s">
        <v>117</v>
      </c>
      <c r="C10" s="41" t="s">
        <v>120</v>
      </c>
      <c r="D10" s="42" t="s">
        <v>157</v>
      </c>
      <c r="E10" s="49" t="s">
        <v>143</v>
      </c>
      <c r="F10" s="50">
        <v>0</v>
      </c>
      <c r="G10" s="44">
        <f>E10*F10</f>
        <v>0</v>
      </c>
    </row>
    <row r="11" spans="1:7" ht="38.25" x14ac:dyDescent="0.2">
      <c r="A11" s="40">
        <v>3</v>
      </c>
      <c r="B11" s="156" t="s">
        <v>217</v>
      </c>
      <c r="C11" s="41" t="s">
        <v>120</v>
      </c>
      <c r="D11" s="42" t="s">
        <v>158</v>
      </c>
      <c r="E11" s="49" t="s">
        <v>145</v>
      </c>
      <c r="F11" s="50">
        <v>0</v>
      </c>
      <c r="G11" s="44">
        <f>E11*F11</f>
        <v>0</v>
      </c>
    </row>
    <row r="12" spans="1:7" ht="38.25" x14ac:dyDescent="0.2">
      <c r="A12" s="40">
        <v>4</v>
      </c>
      <c r="B12" s="156" t="s">
        <v>219</v>
      </c>
      <c r="C12" s="41" t="s">
        <v>120</v>
      </c>
      <c r="D12" s="42">
        <v>1</v>
      </c>
      <c r="E12" s="49" t="s">
        <v>218</v>
      </c>
      <c r="F12" s="50">
        <v>0</v>
      </c>
      <c r="G12" s="44">
        <f>E12*F12</f>
        <v>0</v>
      </c>
    </row>
    <row r="13" spans="1:7" ht="38.25" x14ac:dyDescent="0.2">
      <c r="A13" s="40">
        <v>5</v>
      </c>
      <c r="B13" s="156" t="s">
        <v>118</v>
      </c>
      <c r="C13" s="41" t="s">
        <v>120</v>
      </c>
      <c r="D13" s="42" t="s">
        <v>157</v>
      </c>
      <c r="E13" s="49" t="s">
        <v>143</v>
      </c>
      <c r="F13" s="50">
        <v>0</v>
      </c>
      <c r="G13" s="44">
        <f>E13*F13</f>
        <v>0</v>
      </c>
    </row>
    <row r="14" spans="1:7" x14ac:dyDescent="0.2">
      <c r="A14" s="45"/>
      <c r="B14" s="72" t="s">
        <v>136</v>
      </c>
      <c r="C14" s="46"/>
      <c r="D14" s="37"/>
      <c r="E14" s="38"/>
      <c r="F14" s="47"/>
      <c r="G14" s="48"/>
    </row>
    <row r="15" spans="1:7" ht="25.5" x14ac:dyDescent="0.2">
      <c r="A15" s="40">
        <v>6</v>
      </c>
      <c r="B15" s="156" t="s">
        <v>137</v>
      </c>
      <c r="C15" s="41" t="s">
        <v>146</v>
      </c>
      <c r="D15" s="42" t="s">
        <v>221</v>
      </c>
      <c r="E15" s="43" t="s">
        <v>220</v>
      </c>
      <c r="F15" s="50">
        <v>0</v>
      </c>
      <c r="G15" s="44">
        <f>E15*F15</f>
        <v>0</v>
      </c>
    </row>
    <row r="16" spans="1:7" ht="25.5" x14ac:dyDescent="0.2">
      <c r="A16" s="40">
        <v>7</v>
      </c>
      <c r="B16" s="156" t="s">
        <v>138</v>
      </c>
      <c r="C16" s="41" t="s">
        <v>146</v>
      </c>
      <c r="D16" s="42">
        <v>1</v>
      </c>
      <c r="E16" s="43" t="s">
        <v>218</v>
      </c>
      <c r="F16" s="50">
        <v>0</v>
      </c>
      <c r="G16" s="44">
        <f>E16*F16</f>
        <v>0</v>
      </c>
    </row>
    <row r="17" spans="1:7" x14ac:dyDescent="0.2">
      <c r="A17" s="45"/>
      <c r="B17" s="157" t="s">
        <v>53</v>
      </c>
      <c r="C17" s="46"/>
      <c r="D17" s="37"/>
      <c r="E17" s="38"/>
      <c r="F17" s="47"/>
      <c r="G17" s="48"/>
    </row>
    <row r="18" spans="1:7" x14ac:dyDescent="0.2">
      <c r="A18" s="40">
        <v>8</v>
      </c>
      <c r="B18" s="156" t="s">
        <v>123</v>
      </c>
      <c r="C18" s="41" t="s">
        <v>155</v>
      </c>
      <c r="D18" s="42" t="s">
        <v>159</v>
      </c>
      <c r="E18" s="43" t="s">
        <v>147</v>
      </c>
      <c r="F18" s="50">
        <v>0</v>
      </c>
      <c r="G18" s="44">
        <f t="shared" ref="G18:G25" si="0">E18*F18</f>
        <v>0</v>
      </c>
    </row>
    <row r="19" spans="1:7" x14ac:dyDescent="0.2">
      <c r="A19" s="40">
        <v>9</v>
      </c>
      <c r="B19" s="156" t="s">
        <v>121</v>
      </c>
      <c r="C19" s="151" t="s">
        <v>154</v>
      </c>
      <c r="D19" s="42" t="s">
        <v>163</v>
      </c>
      <c r="E19" s="43" t="s">
        <v>148</v>
      </c>
      <c r="F19" s="50">
        <v>0</v>
      </c>
      <c r="G19" s="44">
        <f t="shared" si="0"/>
        <v>0</v>
      </c>
    </row>
    <row r="20" spans="1:7" x14ac:dyDescent="0.2">
      <c r="A20" s="40">
        <v>10</v>
      </c>
      <c r="B20" s="156" t="s">
        <v>122</v>
      </c>
      <c r="C20" s="41" t="s">
        <v>156</v>
      </c>
      <c r="D20" s="42" t="s">
        <v>160</v>
      </c>
      <c r="E20" s="43" t="s">
        <v>149</v>
      </c>
      <c r="F20" s="50">
        <v>0</v>
      </c>
      <c r="G20" s="44">
        <f t="shared" si="0"/>
        <v>0</v>
      </c>
    </row>
    <row r="21" spans="1:7" x14ac:dyDescent="0.2">
      <c r="A21" s="40">
        <v>11</v>
      </c>
      <c r="B21" s="156" t="s">
        <v>139</v>
      </c>
      <c r="C21" s="41" t="s">
        <v>156</v>
      </c>
      <c r="D21" s="42" t="s">
        <v>161</v>
      </c>
      <c r="E21" s="43" t="s">
        <v>150</v>
      </c>
      <c r="F21" s="50">
        <v>0</v>
      </c>
      <c r="G21" s="44">
        <f t="shared" si="0"/>
        <v>0</v>
      </c>
    </row>
    <row r="22" spans="1:7" x14ac:dyDescent="0.2">
      <c r="A22" s="40">
        <v>12</v>
      </c>
      <c r="B22" s="156" t="s">
        <v>140</v>
      </c>
      <c r="C22" s="151" t="s">
        <v>154</v>
      </c>
      <c r="D22" s="42" t="s">
        <v>165</v>
      </c>
      <c r="E22" s="43" t="s">
        <v>151</v>
      </c>
      <c r="F22" s="50">
        <v>0</v>
      </c>
      <c r="G22" s="44">
        <f t="shared" si="0"/>
        <v>0</v>
      </c>
    </row>
    <row r="23" spans="1:7" x14ac:dyDescent="0.2">
      <c r="A23" s="40">
        <v>13</v>
      </c>
      <c r="B23" s="156" t="s">
        <v>141</v>
      </c>
      <c r="C23" s="41" t="s">
        <v>156</v>
      </c>
      <c r="D23" s="42">
        <v>6</v>
      </c>
      <c r="E23" s="43" t="s">
        <v>144</v>
      </c>
      <c r="F23" s="50">
        <v>0</v>
      </c>
      <c r="G23" s="44">
        <f t="shared" si="0"/>
        <v>0</v>
      </c>
    </row>
    <row r="24" spans="1:7" x14ac:dyDescent="0.2">
      <c r="A24" s="40">
        <v>14</v>
      </c>
      <c r="B24" s="156" t="s">
        <v>124</v>
      </c>
      <c r="C24" s="41" t="s">
        <v>156</v>
      </c>
      <c r="D24" s="42" t="s">
        <v>162</v>
      </c>
      <c r="E24" s="43" t="s">
        <v>152</v>
      </c>
      <c r="F24" s="50">
        <v>0</v>
      </c>
      <c r="G24" s="44">
        <f t="shared" si="0"/>
        <v>0</v>
      </c>
    </row>
    <row r="25" spans="1:7" ht="13.5" thickBot="1" x14ac:dyDescent="0.25">
      <c r="A25" s="51">
        <v>15</v>
      </c>
      <c r="B25" s="158" t="s">
        <v>142</v>
      </c>
      <c r="C25" s="152" t="s">
        <v>154</v>
      </c>
      <c r="D25" s="42" t="s">
        <v>164</v>
      </c>
      <c r="E25" s="43" t="s">
        <v>153</v>
      </c>
      <c r="F25" s="50">
        <v>0</v>
      </c>
      <c r="G25" s="44">
        <f t="shared" si="0"/>
        <v>0</v>
      </c>
    </row>
    <row r="26" spans="1:7" ht="15.95" customHeight="1" x14ac:dyDescent="0.2">
      <c r="A26" s="52"/>
      <c r="B26" s="69" t="s">
        <v>54</v>
      </c>
      <c r="C26" s="53"/>
      <c r="D26" s="54"/>
      <c r="E26" s="55"/>
      <c r="F26" s="56"/>
      <c r="G26" s="57">
        <f>SUM(G7:G25)</f>
        <v>0</v>
      </c>
    </row>
    <row r="27" spans="1:7" ht="15.95" customHeight="1" x14ac:dyDescent="0.2">
      <c r="A27" s="40"/>
      <c r="B27" s="78" t="s">
        <v>55</v>
      </c>
      <c r="C27" s="59"/>
      <c r="D27" s="60">
        <v>0.05</v>
      </c>
      <c r="E27" s="43"/>
      <c r="F27" s="50"/>
      <c r="G27" s="61">
        <f>0.05*G26</f>
        <v>0</v>
      </c>
    </row>
    <row r="28" spans="1:7" s="5" customFormat="1" ht="15.95" customHeight="1" thickBot="1" x14ac:dyDescent="0.3">
      <c r="A28" s="100"/>
      <c r="B28" s="159" t="s">
        <v>83</v>
      </c>
      <c r="C28" s="101"/>
      <c r="D28" s="101"/>
      <c r="E28" s="102"/>
      <c r="F28" s="103"/>
      <c r="G28" s="104">
        <f>SUM(G26:G27)</f>
        <v>0</v>
      </c>
    </row>
    <row r="29" spans="1:7" ht="15.95" customHeight="1" thickBot="1" x14ac:dyDescent="0.25">
      <c r="E29" s="62"/>
    </row>
    <row r="30" spans="1:7" ht="13.5" thickBot="1" x14ac:dyDescent="0.25">
      <c r="A30" s="148" t="s">
        <v>129</v>
      </c>
      <c r="B30" s="64" t="s">
        <v>37</v>
      </c>
      <c r="C30" s="65" t="s">
        <v>34</v>
      </c>
      <c r="D30" s="65" t="s">
        <v>86</v>
      </c>
      <c r="E30" s="66" t="s">
        <v>33</v>
      </c>
      <c r="F30" s="66" t="s">
        <v>35</v>
      </c>
      <c r="G30" s="67" t="s">
        <v>46</v>
      </c>
    </row>
    <row r="31" spans="1:7" x14ac:dyDescent="0.2">
      <c r="A31" s="68" t="s">
        <v>56</v>
      </c>
      <c r="B31" s="69" t="s">
        <v>84</v>
      </c>
      <c r="C31" s="70"/>
      <c r="D31" s="70"/>
      <c r="E31" s="53"/>
      <c r="F31" s="53"/>
      <c r="G31" s="71"/>
    </row>
    <row r="32" spans="1:7" x14ac:dyDescent="0.2">
      <c r="A32" s="45"/>
      <c r="B32" s="72" t="s">
        <v>64</v>
      </c>
      <c r="C32" s="73"/>
      <c r="D32" s="73"/>
      <c r="E32" s="74"/>
      <c r="F32" s="74"/>
      <c r="G32" s="39"/>
    </row>
    <row r="33" spans="1:7" ht="25.5" x14ac:dyDescent="0.2">
      <c r="A33" s="40">
        <v>1</v>
      </c>
      <c r="B33" s="58" t="s">
        <v>87</v>
      </c>
      <c r="C33" s="49" t="s">
        <v>60</v>
      </c>
      <c r="D33" s="79" t="s">
        <v>222</v>
      </c>
      <c r="E33" s="59">
        <v>4.7270000000000003</v>
      </c>
      <c r="F33" s="80">
        <v>0</v>
      </c>
      <c r="G33" s="44">
        <f>E33*F33</f>
        <v>0</v>
      </c>
    </row>
    <row r="34" spans="1:7" x14ac:dyDescent="0.2">
      <c r="A34" s="45"/>
      <c r="B34" s="72" t="s">
        <v>166</v>
      </c>
      <c r="C34" s="73"/>
      <c r="D34" s="81"/>
      <c r="E34" s="74"/>
      <c r="F34" s="82"/>
      <c r="G34" s="83"/>
    </row>
    <row r="35" spans="1:7" ht="25.5" x14ac:dyDescent="0.2">
      <c r="A35" s="40">
        <v>2</v>
      </c>
      <c r="B35" s="78" t="s">
        <v>65</v>
      </c>
      <c r="C35" s="49" t="s">
        <v>49</v>
      </c>
      <c r="D35" s="79" t="s">
        <v>223</v>
      </c>
      <c r="E35" s="59">
        <v>53.24</v>
      </c>
      <c r="F35" s="80">
        <v>0</v>
      </c>
      <c r="G35" s="44">
        <f>E35*F35</f>
        <v>0</v>
      </c>
    </row>
    <row r="36" spans="1:7" x14ac:dyDescent="0.2">
      <c r="A36" s="40">
        <v>3</v>
      </c>
      <c r="B36" s="78" t="s">
        <v>88</v>
      </c>
      <c r="C36" s="49" t="s">
        <v>60</v>
      </c>
      <c r="D36" s="79" t="s">
        <v>224</v>
      </c>
      <c r="E36" s="76">
        <v>106480</v>
      </c>
      <c r="F36" s="84">
        <v>0</v>
      </c>
      <c r="G36" s="44">
        <f>E36*F36</f>
        <v>0</v>
      </c>
    </row>
    <row r="37" spans="1:7" x14ac:dyDescent="0.2">
      <c r="A37" s="45"/>
      <c r="B37" s="72" t="s">
        <v>167</v>
      </c>
      <c r="C37" s="73"/>
      <c r="D37" s="81"/>
      <c r="E37" s="74"/>
      <c r="F37" s="82"/>
      <c r="G37" s="83"/>
    </row>
    <row r="38" spans="1:7" ht="25.5" x14ac:dyDescent="0.2">
      <c r="A38" s="40">
        <v>4</v>
      </c>
      <c r="B38" s="58" t="s">
        <v>168</v>
      </c>
      <c r="C38" s="49" t="s">
        <v>49</v>
      </c>
      <c r="D38" s="79" t="s">
        <v>225</v>
      </c>
      <c r="E38" s="76">
        <v>3.468</v>
      </c>
      <c r="F38" s="84">
        <v>0</v>
      </c>
      <c r="G38" s="44">
        <f>E38*F38</f>
        <v>0</v>
      </c>
    </row>
    <row r="39" spans="1:7" x14ac:dyDescent="0.2">
      <c r="A39" s="45"/>
      <c r="B39" s="72" t="s">
        <v>29</v>
      </c>
      <c r="C39" s="73"/>
      <c r="D39" s="81"/>
      <c r="E39" s="74"/>
      <c r="F39" s="90"/>
      <c r="G39" s="83"/>
    </row>
    <row r="40" spans="1:7" x14ac:dyDescent="0.2">
      <c r="A40" s="40">
        <v>5</v>
      </c>
      <c r="B40" s="75" t="s">
        <v>130</v>
      </c>
      <c r="C40" s="49" t="s">
        <v>49</v>
      </c>
      <c r="D40" s="79" t="s">
        <v>229</v>
      </c>
      <c r="E40" s="76">
        <v>5.7</v>
      </c>
      <c r="F40" s="50">
        <v>0</v>
      </c>
      <c r="G40" s="44">
        <f t="shared" ref="G40:G49" si="1">E40*F40</f>
        <v>0</v>
      </c>
    </row>
    <row r="41" spans="1:7" x14ac:dyDescent="0.2">
      <c r="A41" s="40">
        <v>6</v>
      </c>
      <c r="B41" s="78" t="s">
        <v>6</v>
      </c>
      <c r="C41" s="49" t="s">
        <v>49</v>
      </c>
      <c r="D41" s="79" t="s">
        <v>230</v>
      </c>
      <c r="E41" s="59">
        <v>0.76</v>
      </c>
      <c r="F41" s="84">
        <v>0</v>
      </c>
      <c r="G41" s="44">
        <f t="shared" si="1"/>
        <v>0</v>
      </c>
    </row>
    <row r="42" spans="1:7" ht="25.5" x14ac:dyDescent="0.2">
      <c r="A42" s="40">
        <v>7</v>
      </c>
      <c r="B42" s="58" t="s">
        <v>171</v>
      </c>
      <c r="C42" s="49" t="s">
        <v>57</v>
      </c>
      <c r="D42" s="79" t="s">
        <v>226</v>
      </c>
      <c r="E42" s="59">
        <v>42</v>
      </c>
      <c r="F42" s="91">
        <v>0</v>
      </c>
      <c r="G42" s="44">
        <f t="shared" si="1"/>
        <v>0</v>
      </c>
    </row>
    <row r="43" spans="1:7" ht="25.5" x14ac:dyDescent="0.2">
      <c r="A43" s="40">
        <v>8</v>
      </c>
      <c r="B43" s="58" t="s">
        <v>237</v>
      </c>
      <c r="C43" s="49" t="s">
        <v>57</v>
      </c>
      <c r="D43" s="79" t="s">
        <v>231</v>
      </c>
      <c r="E43" s="59">
        <v>5</v>
      </c>
      <c r="F43" s="91">
        <v>0</v>
      </c>
      <c r="G43" s="44">
        <f t="shared" si="1"/>
        <v>0</v>
      </c>
    </row>
    <row r="44" spans="1:7" x14ac:dyDescent="0.2">
      <c r="A44" s="40">
        <v>9</v>
      </c>
      <c r="B44" s="78" t="s">
        <v>7</v>
      </c>
      <c r="C44" s="49" t="s">
        <v>57</v>
      </c>
      <c r="D44" s="79" t="s">
        <v>226</v>
      </c>
      <c r="E44" s="59">
        <v>42</v>
      </c>
      <c r="F44" s="91">
        <v>0</v>
      </c>
      <c r="G44" s="44">
        <f t="shared" si="1"/>
        <v>0</v>
      </c>
    </row>
    <row r="45" spans="1:7" x14ac:dyDescent="0.2">
      <c r="A45" s="40">
        <v>10</v>
      </c>
      <c r="B45" s="78" t="s">
        <v>89</v>
      </c>
      <c r="C45" s="49" t="s">
        <v>58</v>
      </c>
      <c r="D45" s="79" t="s">
        <v>232</v>
      </c>
      <c r="E45" s="59">
        <v>34.200000000000003</v>
      </c>
      <c r="F45" s="91">
        <v>0</v>
      </c>
      <c r="G45" s="44">
        <f t="shared" si="1"/>
        <v>0</v>
      </c>
    </row>
    <row r="46" spans="1:7" ht="25.5" x14ac:dyDescent="0.2">
      <c r="A46" s="40">
        <v>11</v>
      </c>
      <c r="B46" s="78" t="s">
        <v>59</v>
      </c>
      <c r="C46" s="49" t="s">
        <v>10</v>
      </c>
      <c r="D46" s="79" t="s">
        <v>227</v>
      </c>
      <c r="E46" s="59">
        <v>14.7</v>
      </c>
      <c r="F46" s="91">
        <v>0</v>
      </c>
      <c r="G46" s="44">
        <f t="shared" si="1"/>
        <v>0</v>
      </c>
    </row>
    <row r="47" spans="1:7" x14ac:dyDescent="0.2">
      <c r="A47" s="40">
        <v>12</v>
      </c>
      <c r="B47" s="78" t="s">
        <v>169</v>
      </c>
      <c r="C47" s="49" t="s">
        <v>58</v>
      </c>
      <c r="D47" s="79" t="s">
        <v>228</v>
      </c>
      <c r="E47" s="59">
        <v>30.8</v>
      </c>
      <c r="F47" s="91">
        <v>0</v>
      </c>
      <c r="G47" s="44">
        <f t="shared" si="1"/>
        <v>0</v>
      </c>
    </row>
    <row r="48" spans="1:7" ht="25.5" x14ac:dyDescent="0.2">
      <c r="A48" s="40">
        <v>13</v>
      </c>
      <c r="B48" s="58" t="s">
        <v>41</v>
      </c>
      <c r="C48" s="49" t="s">
        <v>48</v>
      </c>
      <c r="D48" s="79" t="s">
        <v>233</v>
      </c>
      <c r="E48" s="59">
        <v>1.52</v>
      </c>
      <c r="F48" s="91">
        <v>0</v>
      </c>
      <c r="G48" s="44">
        <f t="shared" si="1"/>
        <v>0</v>
      </c>
    </row>
    <row r="49" spans="1:7" x14ac:dyDescent="0.2">
      <c r="A49" s="40">
        <v>14</v>
      </c>
      <c r="B49" s="78" t="s">
        <v>90</v>
      </c>
      <c r="C49" s="49" t="s">
        <v>60</v>
      </c>
      <c r="D49" s="79" t="s">
        <v>234</v>
      </c>
      <c r="E49" s="59">
        <v>3800</v>
      </c>
      <c r="F49" s="84">
        <v>0</v>
      </c>
      <c r="G49" s="44">
        <f t="shared" si="1"/>
        <v>0</v>
      </c>
    </row>
    <row r="50" spans="1:7" x14ac:dyDescent="0.2">
      <c r="A50" s="160"/>
      <c r="B50" s="85" t="s">
        <v>93</v>
      </c>
      <c r="C50" s="86"/>
      <c r="D50" s="86"/>
      <c r="E50" s="87"/>
      <c r="F50" s="88"/>
      <c r="G50" s="89"/>
    </row>
    <row r="51" spans="1:7" x14ac:dyDescent="0.2">
      <c r="A51" s="40">
        <v>15</v>
      </c>
      <c r="B51" s="78" t="s">
        <v>94</v>
      </c>
      <c r="C51" s="49" t="s">
        <v>60</v>
      </c>
      <c r="D51" s="79" t="s">
        <v>235</v>
      </c>
      <c r="E51" s="59">
        <v>3800</v>
      </c>
      <c r="F51" s="84">
        <v>0</v>
      </c>
      <c r="G51" s="44">
        <f>E51*F51</f>
        <v>0</v>
      </c>
    </row>
    <row r="52" spans="1:7" x14ac:dyDescent="0.2">
      <c r="A52" s="160"/>
      <c r="B52" s="85" t="s">
        <v>267</v>
      </c>
      <c r="C52" s="86"/>
      <c r="D52" s="86"/>
      <c r="E52" s="87"/>
      <c r="F52" s="88"/>
      <c r="G52" s="89"/>
    </row>
    <row r="53" spans="1:7" x14ac:dyDescent="0.2">
      <c r="A53" s="40">
        <v>16</v>
      </c>
      <c r="B53" s="78" t="s">
        <v>268</v>
      </c>
      <c r="C53" s="49" t="s">
        <v>60</v>
      </c>
      <c r="D53" s="79" t="s">
        <v>269</v>
      </c>
      <c r="E53" s="59">
        <v>9500</v>
      </c>
      <c r="F53" s="84">
        <v>0</v>
      </c>
      <c r="G53" s="44">
        <f>E53*F53</f>
        <v>0</v>
      </c>
    </row>
    <row r="54" spans="1:7" x14ac:dyDescent="0.2">
      <c r="A54" s="45"/>
      <c r="B54" s="72" t="s">
        <v>170</v>
      </c>
      <c r="C54" s="73"/>
      <c r="D54" s="81"/>
      <c r="E54" s="74"/>
      <c r="F54" s="90"/>
      <c r="G54" s="83"/>
    </row>
    <row r="55" spans="1:7" x14ac:dyDescent="0.2">
      <c r="A55" s="40">
        <v>17</v>
      </c>
      <c r="B55" s="75" t="s">
        <v>172</v>
      </c>
      <c r="C55" s="49" t="s">
        <v>49</v>
      </c>
      <c r="D55" s="79" t="s">
        <v>238</v>
      </c>
      <c r="E55" s="59">
        <v>0.3</v>
      </c>
      <c r="F55" s="84">
        <v>0</v>
      </c>
      <c r="G55" s="44">
        <f t="shared" ref="G55:G61" si="2">E55*F55</f>
        <v>0</v>
      </c>
    </row>
    <row r="56" spans="1:7" x14ac:dyDescent="0.2">
      <c r="A56" s="40">
        <v>18</v>
      </c>
      <c r="B56" s="78" t="s">
        <v>173</v>
      </c>
      <c r="C56" s="49" t="s">
        <v>49</v>
      </c>
      <c r="D56" s="79" t="s">
        <v>239</v>
      </c>
      <c r="E56" s="59">
        <v>0.06</v>
      </c>
      <c r="F56" s="84">
        <v>0</v>
      </c>
      <c r="G56" s="44">
        <f t="shared" si="2"/>
        <v>0</v>
      </c>
    </row>
    <row r="57" spans="1:7" ht="25.5" x14ac:dyDescent="0.2">
      <c r="A57" s="40">
        <v>19</v>
      </c>
      <c r="B57" s="58" t="s">
        <v>171</v>
      </c>
      <c r="C57" s="49" t="s">
        <v>57</v>
      </c>
      <c r="D57" s="79" t="s">
        <v>240</v>
      </c>
      <c r="E57" s="59">
        <v>9</v>
      </c>
      <c r="F57" s="84">
        <v>0</v>
      </c>
      <c r="G57" s="44">
        <f t="shared" si="2"/>
        <v>0</v>
      </c>
    </row>
    <row r="58" spans="1:7" x14ac:dyDescent="0.2">
      <c r="A58" s="40">
        <v>20</v>
      </c>
      <c r="B58" s="78" t="s">
        <v>7</v>
      </c>
      <c r="C58" s="49" t="s">
        <v>57</v>
      </c>
      <c r="D58" s="79" t="s">
        <v>240</v>
      </c>
      <c r="E58" s="59">
        <v>9</v>
      </c>
      <c r="F58" s="84">
        <v>0</v>
      </c>
      <c r="G58" s="44">
        <f t="shared" si="2"/>
        <v>0</v>
      </c>
    </row>
    <row r="59" spans="1:7" x14ac:dyDescent="0.2">
      <c r="A59" s="40">
        <v>21</v>
      </c>
      <c r="B59" s="78" t="s">
        <v>89</v>
      </c>
      <c r="C59" s="49" t="s">
        <v>58</v>
      </c>
      <c r="D59" s="79" t="s">
        <v>241</v>
      </c>
      <c r="E59" s="59">
        <v>5.4</v>
      </c>
      <c r="F59" s="84">
        <v>0</v>
      </c>
      <c r="G59" s="44">
        <f t="shared" si="2"/>
        <v>0</v>
      </c>
    </row>
    <row r="60" spans="1:7" x14ac:dyDescent="0.2">
      <c r="A60" s="40">
        <v>22</v>
      </c>
      <c r="B60" s="78" t="s">
        <v>169</v>
      </c>
      <c r="C60" s="49" t="s">
        <v>58</v>
      </c>
      <c r="D60" s="79" t="s">
        <v>242</v>
      </c>
      <c r="E60" s="59">
        <v>6.6</v>
      </c>
      <c r="F60" s="84">
        <v>0</v>
      </c>
      <c r="G60" s="44">
        <f t="shared" si="2"/>
        <v>0</v>
      </c>
    </row>
    <row r="61" spans="1:7" ht="25.5" x14ac:dyDescent="0.2">
      <c r="A61" s="40">
        <v>23</v>
      </c>
      <c r="B61" s="58" t="s">
        <v>41</v>
      </c>
      <c r="C61" s="49" t="s">
        <v>48</v>
      </c>
      <c r="D61" s="79" t="s">
        <v>243</v>
      </c>
      <c r="E61" s="59">
        <v>0.24</v>
      </c>
      <c r="F61" s="84">
        <v>0</v>
      </c>
      <c r="G61" s="44">
        <f t="shared" si="2"/>
        <v>0</v>
      </c>
    </row>
    <row r="62" spans="1:7" x14ac:dyDescent="0.2">
      <c r="A62" s="40">
        <v>24</v>
      </c>
      <c r="B62" s="78" t="s">
        <v>174</v>
      </c>
      <c r="C62" s="49" t="s">
        <v>60</v>
      </c>
      <c r="D62" s="79" t="s">
        <v>244</v>
      </c>
      <c r="E62" s="59">
        <v>300</v>
      </c>
      <c r="F62" s="84">
        <v>0</v>
      </c>
      <c r="G62" s="44">
        <f>E62*F62</f>
        <v>0</v>
      </c>
    </row>
    <row r="63" spans="1:7" x14ac:dyDescent="0.2">
      <c r="A63" s="160"/>
      <c r="B63" s="85" t="s">
        <v>93</v>
      </c>
      <c r="C63" s="86"/>
      <c r="D63" s="86"/>
      <c r="E63" s="87"/>
      <c r="F63" s="88"/>
      <c r="G63" s="89"/>
    </row>
    <row r="64" spans="1:7" x14ac:dyDescent="0.2">
      <c r="A64" s="40">
        <v>25</v>
      </c>
      <c r="B64" s="78" t="s">
        <v>175</v>
      </c>
      <c r="C64" s="49" t="s">
        <v>60</v>
      </c>
      <c r="D64" s="79" t="s">
        <v>245</v>
      </c>
      <c r="E64" s="59">
        <v>360</v>
      </c>
      <c r="F64" s="84">
        <v>0</v>
      </c>
      <c r="G64" s="44">
        <f>E64*F64</f>
        <v>0</v>
      </c>
    </row>
    <row r="65" spans="1:7" x14ac:dyDescent="0.2">
      <c r="A65" s="160"/>
      <c r="B65" s="85" t="s">
        <v>267</v>
      </c>
      <c r="C65" s="86"/>
      <c r="D65" s="86"/>
      <c r="E65" s="87"/>
      <c r="F65" s="88"/>
      <c r="G65" s="89"/>
    </row>
    <row r="66" spans="1:7" x14ac:dyDescent="0.2">
      <c r="A66" s="40">
        <v>26</v>
      </c>
      <c r="B66" s="78" t="s">
        <v>270</v>
      </c>
      <c r="C66" s="49" t="s">
        <v>60</v>
      </c>
      <c r="D66" s="79" t="s">
        <v>271</v>
      </c>
      <c r="E66" s="59">
        <v>900</v>
      </c>
      <c r="F66" s="84">
        <v>0</v>
      </c>
      <c r="G66" s="44">
        <f>E66*F66</f>
        <v>0</v>
      </c>
    </row>
    <row r="67" spans="1:7" x14ac:dyDescent="0.2">
      <c r="A67" s="45"/>
      <c r="B67" s="72" t="s">
        <v>66</v>
      </c>
      <c r="C67" s="73"/>
      <c r="D67" s="81"/>
      <c r="E67" s="74"/>
      <c r="F67" s="90"/>
      <c r="G67" s="83"/>
    </row>
    <row r="68" spans="1:7" ht="25.5" x14ac:dyDescent="0.2">
      <c r="A68" s="40">
        <v>27</v>
      </c>
      <c r="B68" s="75" t="s">
        <v>5</v>
      </c>
      <c r="C68" s="49" t="s">
        <v>49</v>
      </c>
      <c r="D68" s="110" t="s">
        <v>177</v>
      </c>
      <c r="E68" s="59">
        <v>16.55</v>
      </c>
      <c r="F68" s="91">
        <v>0</v>
      </c>
      <c r="G68" s="44">
        <f t="shared" ref="G68:G71" si="3">E68*F68</f>
        <v>0</v>
      </c>
    </row>
    <row r="69" spans="1:7" ht="38.25" x14ac:dyDescent="0.2">
      <c r="A69" s="40">
        <v>28</v>
      </c>
      <c r="B69" s="92" t="s">
        <v>178</v>
      </c>
      <c r="C69" s="49" t="s">
        <v>10</v>
      </c>
      <c r="D69" s="79" t="s">
        <v>179</v>
      </c>
      <c r="E69" s="59">
        <v>277</v>
      </c>
      <c r="F69" s="91">
        <v>0</v>
      </c>
      <c r="G69" s="44">
        <f t="shared" si="3"/>
        <v>0</v>
      </c>
    </row>
    <row r="70" spans="1:7" ht="25.5" x14ac:dyDescent="0.2">
      <c r="A70" s="40">
        <v>29</v>
      </c>
      <c r="B70" s="75" t="s">
        <v>42</v>
      </c>
      <c r="C70" s="49" t="s">
        <v>48</v>
      </c>
      <c r="D70" s="79" t="s">
        <v>180</v>
      </c>
      <c r="E70" s="59">
        <v>26.48</v>
      </c>
      <c r="F70" s="91">
        <v>0</v>
      </c>
      <c r="G70" s="44">
        <f t="shared" si="3"/>
        <v>0</v>
      </c>
    </row>
    <row r="71" spans="1:7" ht="25.5" x14ac:dyDescent="0.2">
      <c r="A71" s="40">
        <v>30</v>
      </c>
      <c r="B71" s="75" t="s">
        <v>176</v>
      </c>
      <c r="C71" s="49" t="s">
        <v>57</v>
      </c>
      <c r="D71" s="79" t="s">
        <v>181</v>
      </c>
      <c r="E71" s="59">
        <v>2.69</v>
      </c>
      <c r="F71" s="91">
        <v>0</v>
      </c>
      <c r="G71" s="44">
        <f t="shared" si="3"/>
        <v>0</v>
      </c>
    </row>
    <row r="72" spans="1:7" ht="25.5" x14ac:dyDescent="0.2">
      <c r="A72" s="40">
        <v>31</v>
      </c>
      <c r="B72" s="58" t="s">
        <v>91</v>
      </c>
      <c r="C72" s="49" t="s">
        <v>60</v>
      </c>
      <c r="D72" s="79" t="s">
        <v>182</v>
      </c>
      <c r="E72" s="59">
        <v>26.48</v>
      </c>
      <c r="F72" s="84">
        <v>0</v>
      </c>
      <c r="G72" s="44">
        <f>E72*F72</f>
        <v>0</v>
      </c>
    </row>
    <row r="73" spans="1:7" x14ac:dyDescent="0.2">
      <c r="A73" s="160"/>
      <c r="B73" s="85" t="s">
        <v>93</v>
      </c>
      <c r="C73" s="86"/>
      <c r="D73" s="86"/>
      <c r="E73" s="87"/>
      <c r="F73" s="88"/>
      <c r="G73" s="89"/>
    </row>
    <row r="74" spans="1:7" ht="25.5" x14ac:dyDescent="0.2">
      <c r="A74" s="40">
        <v>32</v>
      </c>
      <c r="B74" s="58" t="s">
        <v>95</v>
      </c>
      <c r="C74" s="49" t="s">
        <v>60</v>
      </c>
      <c r="D74" s="79" t="s">
        <v>183</v>
      </c>
      <c r="E74" s="59">
        <v>26480</v>
      </c>
      <c r="F74" s="84">
        <v>0</v>
      </c>
      <c r="G74" s="44">
        <f>E74*F74</f>
        <v>0</v>
      </c>
    </row>
    <row r="75" spans="1:7" x14ac:dyDescent="0.2">
      <c r="A75" s="160"/>
      <c r="B75" s="85" t="s">
        <v>267</v>
      </c>
      <c r="C75" s="86"/>
      <c r="D75" s="86"/>
      <c r="E75" s="87"/>
      <c r="F75" s="88"/>
      <c r="G75" s="89"/>
    </row>
    <row r="76" spans="1:7" ht="26.25" thickBot="1" x14ac:dyDescent="0.25">
      <c r="A76" s="40">
        <v>33</v>
      </c>
      <c r="B76" s="58" t="s">
        <v>272</v>
      </c>
      <c r="C76" s="49" t="s">
        <v>60</v>
      </c>
      <c r="D76" s="79" t="s">
        <v>273</v>
      </c>
      <c r="E76" s="59">
        <v>66200</v>
      </c>
      <c r="F76" s="84">
        <v>0</v>
      </c>
      <c r="G76" s="44">
        <f>E76*F76</f>
        <v>0</v>
      </c>
    </row>
    <row r="77" spans="1:7" s="5" customFormat="1" ht="15.75" thickBot="1" x14ac:dyDescent="0.3">
      <c r="A77" s="94"/>
      <c r="B77" s="95" t="s">
        <v>92</v>
      </c>
      <c r="C77" s="96"/>
      <c r="D77" s="96"/>
      <c r="E77" s="97"/>
      <c r="F77" s="98"/>
      <c r="G77" s="99">
        <f>SUM(G32:G76)</f>
        <v>0</v>
      </c>
    </row>
  </sheetData>
  <pageMargins left="0.70866141732283472" right="0.70866141732283472" top="0.78740157480314965" bottom="0.78740157480314965" header="0.31496062992125984" footer="0.31496062992125984"/>
  <pageSetup paperSize="9" scale="95" orientation="landscape" r:id="rId1"/>
  <headerFooter>
    <oddHeader>&amp;A</oddHeader>
    <oddFooter>Stránka &amp;P</oddFooter>
  </headerFooter>
  <rowBreaks count="1" manualBreakCount="1">
    <brk id="2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zoomScaleNormal="100" workbookViewId="0">
      <pane ySplit="6" topLeftCell="A70" activePane="bottomLeft" state="frozen"/>
      <selection pane="bottomLeft" activeCell="F92" sqref="F92"/>
    </sheetView>
  </sheetViews>
  <sheetFormatPr defaultRowHeight="12.75" x14ac:dyDescent="0.2"/>
  <cols>
    <col min="1" max="1" width="12.28515625" style="2" customWidth="1"/>
    <col min="2" max="2" width="56.42578125" style="106" customWidth="1"/>
    <col min="3" max="3" width="10.5703125" style="2" customWidth="1"/>
    <col min="4" max="4" width="15" style="105" customWidth="1"/>
    <col min="5" max="5" width="10" style="2" customWidth="1"/>
    <col min="6" max="6" width="11.42578125" style="2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 x14ac:dyDescent="0.2">
      <c r="B1" s="137" t="s">
        <v>113</v>
      </c>
    </row>
    <row r="2" spans="1:7" s="5" customFormat="1" ht="15" x14ac:dyDescent="0.25">
      <c r="A2" s="7" t="s">
        <v>39</v>
      </c>
      <c r="B2" s="149" t="s">
        <v>134</v>
      </c>
      <c r="C2" s="7"/>
      <c r="D2" s="11"/>
      <c r="E2" s="7"/>
      <c r="F2" s="7"/>
      <c r="G2" s="7"/>
    </row>
    <row r="3" spans="1:7" s="5" customFormat="1" ht="15" x14ac:dyDescent="0.25">
      <c r="A3" s="7" t="s">
        <v>125</v>
      </c>
      <c r="B3" s="149" t="s">
        <v>135</v>
      </c>
      <c r="C3" s="7"/>
      <c r="D3" s="11"/>
      <c r="E3" s="7"/>
      <c r="F3" s="7"/>
      <c r="G3" s="7"/>
    </row>
    <row r="4" spans="1:7" s="5" customFormat="1" ht="15" x14ac:dyDescent="0.25">
      <c r="A4" s="7" t="s">
        <v>40</v>
      </c>
      <c r="B4" s="149" t="s">
        <v>213</v>
      </c>
      <c r="C4" s="7"/>
      <c r="D4" s="11"/>
      <c r="E4" s="7"/>
      <c r="F4" s="136"/>
      <c r="G4" s="136"/>
    </row>
    <row r="5" spans="1:7" ht="13.5" thickBot="1" x14ac:dyDescent="0.25">
      <c r="A5" s="138"/>
    </row>
    <row r="6" spans="1:7" ht="13.5" thickBot="1" x14ac:dyDescent="0.25">
      <c r="A6" s="139" t="s">
        <v>61</v>
      </c>
      <c r="B6" s="107" t="s">
        <v>38</v>
      </c>
      <c r="C6" s="65" t="s">
        <v>34</v>
      </c>
      <c r="D6" s="108" t="s">
        <v>86</v>
      </c>
      <c r="E6" s="66" t="s">
        <v>33</v>
      </c>
      <c r="F6" s="66" t="s">
        <v>35</v>
      </c>
      <c r="G6" s="67" t="s">
        <v>46</v>
      </c>
    </row>
    <row r="7" spans="1:7" x14ac:dyDescent="0.2">
      <c r="A7" s="140"/>
      <c r="B7" s="121" t="s">
        <v>28</v>
      </c>
      <c r="C7" s="112"/>
      <c r="D7" s="113"/>
      <c r="E7" s="114"/>
      <c r="F7" s="115"/>
      <c r="G7" s="116"/>
    </row>
    <row r="8" spans="1:7" ht="38.25" x14ac:dyDescent="0.2">
      <c r="A8" s="4" t="s">
        <v>62</v>
      </c>
      <c r="B8" s="109" t="s">
        <v>184</v>
      </c>
      <c r="C8" s="59" t="s">
        <v>47</v>
      </c>
      <c r="D8" s="110" t="s">
        <v>247</v>
      </c>
      <c r="E8" s="123">
        <v>5324</v>
      </c>
      <c r="F8" s="91">
        <v>0</v>
      </c>
      <c r="G8" s="44">
        <f>E8*F8</f>
        <v>0</v>
      </c>
    </row>
    <row r="9" spans="1:7" ht="38.25" x14ac:dyDescent="0.2">
      <c r="A9" s="4" t="s">
        <v>197</v>
      </c>
      <c r="B9" s="109" t="s">
        <v>198</v>
      </c>
      <c r="C9" s="59" t="s">
        <v>47</v>
      </c>
      <c r="D9" s="110" t="s">
        <v>246</v>
      </c>
      <c r="E9" s="123">
        <v>4130</v>
      </c>
      <c r="F9" s="91">
        <v>0</v>
      </c>
      <c r="G9" s="44">
        <f>E9*F9</f>
        <v>0</v>
      </c>
    </row>
    <row r="10" spans="1:7" x14ac:dyDescent="0.2">
      <c r="A10" s="4" t="s">
        <v>11</v>
      </c>
      <c r="B10" s="109" t="s">
        <v>185</v>
      </c>
      <c r="C10" s="59" t="s">
        <v>47</v>
      </c>
      <c r="D10" s="110" t="s">
        <v>248</v>
      </c>
      <c r="E10" s="123">
        <v>2662</v>
      </c>
      <c r="F10" s="91">
        <v>0</v>
      </c>
      <c r="G10" s="44">
        <f t="shared" ref="G10:G15" si="0">E10*F10</f>
        <v>0</v>
      </c>
    </row>
    <row r="11" spans="1:7" ht="25.5" x14ac:dyDescent="0.2">
      <c r="A11" s="4" t="s">
        <v>12</v>
      </c>
      <c r="B11" s="109" t="s">
        <v>186</v>
      </c>
      <c r="C11" s="59" t="s">
        <v>47</v>
      </c>
      <c r="D11" s="110" t="s">
        <v>247</v>
      </c>
      <c r="E11" s="123">
        <v>5324</v>
      </c>
      <c r="F11" s="91">
        <v>0</v>
      </c>
      <c r="G11" s="44">
        <f t="shared" si="0"/>
        <v>0</v>
      </c>
    </row>
    <row r="12" spans="1:7" ht="25.5" x14ac:dyDescent="0.2">
      <c r="A12" s="4" t="s">
        <v>194</v>
      </c>
      <c r="B12" s="109" t="s">
        <v>195</v>
      </c>
      <c r="C12" s="59" t="s">
        <v>47</v>
      </c>
      <c r="D12" s="110" t="s">
        <v>246</v>
      </c>
      <c r="E12" s="123">
        <v>4130</v>
      </c>
      <c r="F12" s="91">
        <v>0</v>
      </c>
      <c r="G12" s="44">
        <f t="shared" si="0"/>
        <v>0</v>
      </c>
    </row>
    <row r="13" spans="1:7" x14ac:dyDescent="0.2">
      <c r="A13" s="4" t="s">
        <v>13</v>
      </c>
      <c r="B13" s="109" t="s">
        <v>187</v>
      </c>
      <c r="C13" s="59" t="s">
        <v>47</v>
      </c>
      <c r="D13" s="110" t="s">
        <v>249</v>
      </c>
      <c r="E13" s="123">
        <v>2662</v>
      </c>
      <c r="F13" s="91">
        <v>0</v>
      </c>
      <c r="G13" s="44">
        <f t="shared" si="0"/>
        <v>0</v>
      </c>
    </row>
    <row r="14" spans="1:7" ht="25.5" x14ac:dyDescent="0.2">
      <c r="A14" s="4" t="s">
        <v>63</v>
      </c>
      <c r="B14" s="109" t="s">
        <v>196</v>
      </c>
      <c r="C14" s="59" t="s">
        <v>47</v>
      </c>
      <c r="D14" s="110" t="s">
        <v>250</v>
      </c>
      <c r="E14" s="123">
        <v>2065</v>
      </c>
      <c r="F14" s="91">
        <v>0</v>
      </c>
      <c r="G14" s="44">
        <f t="shared" si="0"/>
        <v>0</v>
      </c>
    </row>
    <row r="15" spans="1:7" s="77" customFormat="1" x14ac:dyDescent="0.2">
      <c r="A15" s="141" t="s">
        <v>63</v>
      </c>
      <c r="B15" s="117" t="s">
        <v>9</v>
      </c>
      <c r="C15" s="76" t="s">
        <v>14</v>
      </c>
      <c r="D15" s="118" t="s">
        <v>188</v>
      </c>
      <c r="E15" s="119">
        <v>10</v>
      </c>
      <c r="F15" s="84">
        <v>0</v>
      </c>
      <c r="G15" s="124">
        <f t="shared" si="0"/>
        <v>0</v>
      </c>
    </row>
    <row r="16" spans="1:7" x14ac:dyDescent="0.2">
      <c r="A16" s="140"/>
      <c r="B16" s="121" t="s">
        <v>189</v>
      </c>
      <c r="C16" s="112"/>
      <c r="D16" s="113"/>
      <c r="E16" s="120"/>
      <c r="F16" s="115"/>
      <c r="G16" s="116"/>
    </row>
    <row r="17" spans="1:7" ht="38.25" x14ac:dyDescent="0.2">
      <c r="A17" s="4" t="s">
        <v>69</v>
      </c>
      <c r="B17" s="109" t="s">
        <v>68</v>
      </c>
      <c r="C17" s="59" t="s">
        <v>47</v>
      </c>
      <c r="D17" s="110" t="s">
        <v>249</v>
      </c>
      <c r="E17" s="119">
        <v>2662</v>
      </c>
      <c r="F17" s="91">
        <v>0</v>
      </c>
      <c r="G17" s="44">
        <f t="shared" ref="G17:G20" si="1">E17*F17</f>
        <v>0</v>
      </c>
    </row>
    <row r="18" spans="1:7" x14ac:dyDescent="0.2">
      <c r="A18" s="4" t="s">
        <v>192</v>
      </c>
      <c r="B18" s="109" t="s">
        <v>193</v>
      </c>
      <c r="C18" s="59" t="s">
        <v>47</v>
      </c>
      <c r="D18" s="110" t="s">
        <v>249</v>
      </c>
      <c r="E18" s="119">
        <v>2662</v>
      </c>
      <c r="F18" s="91">
        <v>0</v>
      </c>
      <c r="G18" s="44">
        <f t="shared" si="1"/>
        <v>0</v>
      </c>
    </row>
    <row r="19" spans="1:7" s="77" customFormat="1" ht="25.5" x14ac:dyDescent="0.2">
      <c r="A19" s="4" t="s">
        <v>8</v>
      </c>
      <c r="B19" s="109" t="s">
        <v>96</v>
      </c>
      <c r="C19" s="59" t="s">
        <v>48</v>
      </c>
      <c r="D19" s="110" t="s">
        <v>251</v>
      </c>
      <c r="E19" s="123">
        <v>106.4</v>
      </c>
      <c r="F19" s="91">
        <v>0</v>
      </c>
      <c r="G19" s="44">
        <f t="shared" si="1"/>
        <v>0</v>
      </c>
    </row>
    <row r="20" spans="1:7" s="77" customFormat="1" ht="25.5" x14ac:dyDescent="0.2">
      <c r="A20" s="4" t="s">
        <v>80</v>
      </c>
      <c r="B20" s="109" t="s">
        <v>81</v>
      </c>
      <c r="C20" s="59" t="s">
        <v>48</v>
      </c>
      <c r="D20" s="110" t="s">
        <v>251</v>
      </c>
      <c r="E20" s="59">
        <v>106.4</v>
      </c>
      <c r="F20" s="91">
        <v>0</v>
      </c>
      <c r="G20" s="44">
        <f t="shared" si="1"/>
        <v>0</v>
      </c>
    </row>
    <row r="21" spans="1:7" x14ac:dyDescent="0.2">
      <c r="A21" s="140"/>
      <c r="B21" s="121" t="s">
        <v>199</v>
      </c>
      <c r="C21" s="112"/>
      <c r="D21" s="113"/>
      <c r="E21" s="120"/>
      <c r="F21" s="115"/>
      <c r="G21" s="116"/>
    </row>
    <row r="22" spans="1:7" s="77" customFormat="1" x14ac:dyDescent="0.2">
      <c r="A22" s="4" t="s">
        <v>190</v>
      </c>
      <c r="B22" s="109" t="s">
        <v>191</v>
      </c>
      <c r="C22" s="59" t="s">
        <v>47</v>
      </c>
      <c r="D22" s="110" t="s">
        <v>252</v>
      </c>
      <c r="E22" s="59">
        <v>1734</v>
      </c>
      <c r="F22" s="91">
        <v>0</v>
      </c>
      <c r="G22" s="44">
        <f>E22*F22</f>
        <v>0</v>
      </c>
    </row>
    <row r="23" spans="1:7" s="77" customFormat="1" x14ac:dyDescent="0.2">
      <c r="A23" s="4" t="s">
        <v>200</v>
      </c>
      <c r="B23" s="109" t="s">
        <v>201</v>
      </c>
      <c r="C23" s="59" t="s">
        <v>47</v>
      </c>
      <c r="D23" s="110" t="s">
        <v>252</v>
      </c>
      <c r="E23" s="59">
        <v>1734</v>
      </c>
      <c r="F23" s="91">
        <v>0</v>
      </c>
      <c r="G23" s="44">
        <f>E23*F23</f>
        <v>0</v>
      </c>
    </row>
    <row r="24" spans="1:7" x14ac:dyDescent="0.2">
      <c r="A24" s="140"/>
      <c r="B24" s="121" t="s">
        <v>29</v>
      </c>
      <c r="C24" s="112"/>
      <c r="D24" s="113"/>
      <c r="E24" s="120"/>
      <c r="F24" s="115"/>
      <c r="G24" s="122"/>
    </row>
    <row r="25" spans="1:7" ht="51" x14ac:dyDescent="0.2">
      <c r="A25" s="141" t="s">
        <v>22</v>
      </c>
      <c r="B25" s="109" t="s">
        <v>127</v>
      </c>
      <c r="C25" s="59" t="s">
        <v>57</v>
      </c>
      <c r="D25" s="110" t="s">
        <v>253</v>
      </c>
      <c r="E25" s="123">
        <v>19</v>
      </c>
      <c r="F25" s="91">
        <v>0</v>
      </c>
      <c r="G25" s="44">
        <f t="shared" ref="G25" si="2">E25*F25</f>
        <v>0</v>
      </c>
    </row>
    <row r="26" spans="1:7" ht="25.5" x14ac:dyDescent="0.2">
      <c r="A26" s="141" t="s">
        <v>15</v>
      </c>
      <c r="B26" s="109" t="s">
        <v>0</v>
      </c>
      <c r="C26" s="59" t="s">
        <v>57</v>
      </c>
      <c r="D26" s="110" t="s">
        <v>253</v>
      </c>
      <c r="E26" s="123">
        <v>19</v>
      </c>
      <c r="F26" s="91">
        <v>0</v>
      </c>
      <c r="G26" s="44">
        <f t="shared" ref="G26" si="3">E26*F26</f>
        <v>0</v>
      </c>
    </row>
    <row r="27" spans="1:7" ht="38.25" x14ac:dyDescent="0.2">
      <c r="A27" s="4" t="s">
        <v>16</v>
      </c>
      <c r="B27" s="109" t="s">
        <v>131</v>
      </c>
      <c r="C27" s="59" t="s">
        <v>2</v>
      </c>
      <c r="D27" s="110" t="s">
        <v>254</v>
      </c>
      <c r="E27" s="123">
        <v>7.6000000000000004E-4</v>
      </c>
      <c r="F27" s="91">
        <v>0</v>
      </c>
      <c r="G27" s="44">
        <f>E27*F27</f>
        <v>0</v>
      </c>
    </row>
    <row r="28" spans="1:7" ht="38.25" x14ac:dyDescent="0.2">
      <c r="A28" s="4" t="s">
        <v>16</v>
      </c>
      <c r="B28" s="109" t="s">
        <v>132</v>
      </c>
      <c r="C28" s="59" t="s">
        <v>2</v>
      </c>
      <c r="D28" s="110" t="s">
        <v>255</v>
      </c>
      <c r="E28" s="123">
        <v>5.7000000000000002E-3</v>
      </c>
      <c r="F28" s="91">
        <v>0</v>
      </c>
      <c r="G28" s="44">
        <f>E28*F28</f>
        <v>0</v>
      </c>
    </row>
    <row r="29" spans="1:7" ht="25.5" x14ac:dyDescent="0.2">
      <c r="A29" s="4" t="s">
        <v>71</v>
      </c>
      <c r="B29" s="109" t="s">
        <v>70</v>
      </c>
      <c r="C29" s="59" t="s">
        <v>57</v>
      </c>
      <c r="D29" s="110" t="s">
        <v>256</v>
      </c>
      <c r="E29" s="123">
        <v>14</v>
      </c>
      <c r="F29" s="91">
        <v>0</v>
      </c>
      <c r="G29" s="44">
        <f t="shared" ref="G29:G35" si="4">E29*F29</f>
        <v>0</v>
      </c>
    </row>
    <row r="30" spans="1:7" x14ac:dyDescent="0.2">
      <c r="A30" s="4">
        <v>184215112</v>
      </c>
      <c r="B30" s="109" t="s">
        <v>266</v>
      </c>
      <c r="C30" s="59" t="s">
        <v>57</v>
      </c>
      <c r="D30" s="110" t="s">
        <v>257</v>
      </c>
      <c r="E30" s="123">
        <v>3</v>
      </c>
      <c r="F30" s="91">
        <v>0</v>
      </c>
      <c r="G30" s="44">
        <f t="shared" si="4"/>
        <v>0</v>
      </c>
    </row>
    <row r="31" spans="1:7" ht="25.5" x14ac:dyDescent="0.2">
      <c r="A31" s="4" t="s">
        <v>115</v>
      </c>
      <c r="B31" s="109" t="s">
        <v>27</v>
      </c>
      <c r="C31" s="59" t="s">
        <v>47</v>
      </c>
      <c r="D31" s="110" t="s">
        <v>256</v>
      </c>
      <c r="E31" s="123">
        <v>14</v>
      </c>
      <c r="F31" s="91">
        <v>0</v>
      </c>
      <c r="G31" s="44">
        <f t="shared" si="4"/>
        <v>0</v>
      </c>
    </row>
    <row r="32" spans="1:7" ht="51" x14ac:dyDescent="0.2">
      <c r="A32" s="4" t="s">
        <v>74</v>
      </c>
      <c r="B32" s="117" t="s">
        <v>75</v>
      </c>
      <c r="C32" s="59" t="s">
        <v>57</v>
      </c>
      <c r="D32" s="110" t="s">
        <v>256</v>
      </c>
      <c r="E32" s="123">
        <v>14</v>
      </c>
      <c r="F32" s="91">
        <v>0</v>
      </c>
      <c r="G32" s="44">
        <f t="shared" si="4"/>
        <v>0</v>
      </c>
    </row>
    <row r="33" spans="1:7" ht="25.5" x14ac:dyDescent="0.2">
      <c r="A33" s="4" t="s">
        <v>72</v>
      </c>
      <c r="B33" s="109" t="s">
        <v>73</v>
      </c>
      <c r="C33" s="59" t="s">
        <v>47</v>
      </c>
      <c r="D33" s="110" t="s">
        <v>258</v>
      </c>
      <c r="E33" s="119">
        <v>19</v>
      </c>
      <c r="F33" s="91">
        <v>0</v>
      </c>
      <c r="G33" s="44">
        <f t="shared" si="4"/>
        <v>0</v>
      </c>
    </row>
    <row r="34" spans="1:7" s="77" customFormat="1" ht="25.5" x14ac:dyDescent="0.2">
      <c r="A34" s="4" t="s">
        <v>8</v>
      </c>
      <c r="B34" s="109" t="s">
        <v>97</v>
      </c>
      <c r="C34" s="59" t="s">
        <v>48</v>
      </c>
      <c r="D34" s="110" t="s">
        <v>259</v>
      </c>
      <c r="E34" s="123">
        <v>3.8</v>
      </c>
      <c r="F34" s="91">
        <v>0</v>
      </c>
      <c r="G34" s="44">
        <f t="shared" si="4"/>
        <v>0</v>
      </c>
    </row>
    <row r="35" spans="1:7" s="77" customFormat="1" ht="25.5" x14ac:dyDescent="0.2">
      <c r="A35" s="4" t="s">
        <v>80</v>
      </c>
      <c r="B35" s="109" t="s">
        <v>81</v>
      </c>
      <c r="C35" s="59" t="s">
        <v>48</v>
      </c>
      <c r="D35" s="110" t="s">
        <v>259</v>
      </c>
      <c r="E35" s="59">
        <v>3.8</v>
      </c>
      <c r="F35" s="91">
        <v>0</v>
      </c>
      <c r="G35" s="44">
        <f t="shared" si="4"/>
        <v>0</v>
      </c>
    </row>
    <row r="36" spans="1:7" x14ac:dyDescent="0.2">
      <c r="A36" s="142"/>
      <c r="B36" s="125" t="s">
        <v>93</v>
      </c>
      <c r="C36" s="126"/>
      <c r="D36" s="126"/>
      <c r="E36" s="127"/>
      <c r="F36" s="128"/>
      <c r="G36" s="129"/>
    </row>
    <row r="37" spans="1:7" x14ac:dyDescent="0.2">
      <c r="A37" s="4" t="s">
        <v>63</v>
      </c>
      <c r="B37" s="109" t="s">
        <v>133</v>
      </c>
      <c r="C37" s="59" t="s">
        <v>57</v>
      </c>
      <c r="D37" s="110" t="s">
        <v>256</v>
      </c>
      <c r="E37" s="123">
        <v>14</v>
      </c>
      <c r="F37" s="91">
        <v>0</v>
      </c>
      <c r="G37" s="44">
        <f t="shared" ref="G37:G42" si="5">E37*F37</f>
        <v>0</v>
      </c>
    </row>
    <row r="38" spans="1:7" s="77" customFormat="1" x14ac:dyDescent="0.2">
      <c r="A38" s="141" t="s">
        <v>63</v>
      </c>
      <c r="B38" s="117" t="s">
        <v>17</v>
      </c>
      <c r="C38" s="76" t="s">
        <v>57</v>
      </c>
      <c r="D38" s="118" t="s">
        <v>253</v>
      </c>
      <c r="E38" s="119">
        <v>19</v>
      </c>
      <c r="F38" s="84">
        <v>0</v>
      </c>
      <c r="G38" s="124">
        <f t="shared" si="5"/>
        <v>0</v>
      </c>
    </row>
    <row r="39" spans="1:7" ht="25.5" x14ac:dyDescent="0.2">
      <c r="A39" s="4" t="s">
        <v>18</v>
      </c>
      <c r="B39" s="117" t="s">
        <v>32</v>
      </c>
      <c r="C39" s="59" t="s">
        <v>57</v>
      </c>
      <c r="D39" s="110" t="s">
        <v>274</v>
      </c>
      <c r="E39" s="123">
        <v>0.95</v>
      </c>
      <c r="F39" s="91">
        <v>0</v>
      </c>
      <c r="G39" s="44">
        <f t="shared" si="5"/>
        <v>0</v>
      </c>
    </row>
    <row r="40" spans="1:7" ht="38.25" x14ac:dyDescent="0.2">
      <c r="A40" s="4" t="s">
        <v>43</v>
      </c>
      <c r="B40" s="117" t="s">
        <v>45</v>
      </c>
      <c r="C40" s="59" t="s">
        <v>47</v>
      </c>
      <c r="D40" s="110" t="s">
        <v>258</v>
      </c>
      <c r="E40" s="123">
        <v>19</v>
      </c>
      <c r="F40" s="91">
        <v>0</v>
      </c>
      <c r="G40" s="44">
        <f t="shared" si="5"/>
        <v>0</v>
      </c>
    </row>
    <row r="41" spans="1:7" s="77" customFormat="1" x14ac:dyDescent="0.2">
      <c r="A41" s="4" t="s">
        <v>8</v>
      </c>
      <c r="B41" s="109" t="s">
        <v>98</v>
      </c>
      <c r="C41" s="59" t="s">
        <v>48</v>
      </c>
      <c r="D41" s="110" t="s">
        <v>275</v>
      </c>
      <c r="E41" s="123">
        <v>3.8</v>
      </c>
      <c r="F41" s="91">
        <v>0</v>
      </c>
      <c r="G41" s="44">
        <f t="shared" si="5"/>
        <v>0</v>
      </c>
    </row>
    <row r="42" spans="1:7" s="77" customFormat="1" x14ac:dyDescent="0.2">
      <c r="A42" s="4" t="s">
        <v>80</v>
      </c>
      <c r="B42" s="109" t="s">
        <v>81</v>
      </c>
      <c r="C42" s="59" t="s">
        <v>48</v>
      </c>
      <c r="D42" s="110" t="s">
        <v>275</v>
      </c>
      <c r="E42" s="59">
        <v>3.8</v>
      </c>
      <c r="F42" s="91">
        <v>0</v>
      </c>
      <c r="G42" s="44">
        <f t="shared" si="5"/>
        <v>0</v>
      </c>
    </row>
    <row r="43" spans="1:7" x14ac:dyDescent="0.2">
      <c r="A43" s="160"/>
      <c r="B43" s="85" t="s">
        <v>236</v>
      </c>
      <c r="C43" s="86"/>
      <c r="D43" s="86"/>
      <c r="E43" s="87"/>
      <c r="F43" s="88"/>
      <c r="G43" s="89"/>
    </row>
    <row r="44" spans="1:7" s="77" customFormat="1" x14ac:dyDescent="0.2">
      <c r="A44" s="141" t="s">
        <v>63</v>
      </c>
      <c r="B44" s="117" t="s">
        <v>17</v>
      </c>
      <c r="C44" s="76" t="s">
        <v>57</v>
      </c>
      <c r="D44" s="118" t="s">
        <v>253</v>
      </c>
      <c r="E44" s="119">
        <v>19</v>
      </c>
      <c r="F44" s="84">
        <v>0</v>
      </c>
      <c r="G44" s="124">
        <f t="shared" ref="G44:G48" si="6">E44*F44</f>
        <v>0</v>
      </c>
    </row>
    <row r="45" spans="1:7" ht="25.5" x14ac:dyDescent="0.2">
      <c r="A45" s="4" t="s">
        <v>18</v>
      </c>
      <c r="B45" s="117" t="s">
        <v>32</v>
      </c>
      <c r="C45" s="59" t="s">
        <v>57</v>
      </c>
      <c r="D45" s="110" t="s">
        <v>274</v>
      </c>
      <c r="E45" s="123">
        <v>0.95</v>
      </c>
      <c r="F45" s="91">
        <v>0</v>
      </c>
      <c r="G45" s="44">
        <f t="shared" si="6"/>
        <v>0</v>
      </c>
    </row>
    <row r="46" spans="1:7" ht="38.25" x14ac:dyDescent="0.2">
      <c r="A46" s="4" t="s">
        <v>43</v>
      </c>
      <c r="B46" s="117" t="s">
        <v>276</v>
      </c>
      <c r="C46" s="59" t="s">
        <v>47</v>
      </c>
      <c r="D46" s="110" t="s">
        <v>277</v>
      </c>
      <c r="E46" s="123">
        <v>38</v>
      </c>
      <c r="F46" s="91">
        <v>0</v>
      </c>
      <c r="G46" s="44">
        <f t="shared" si="6"/>
        <v>0</v>
      </c>
    </row>
    <row r="47" spans="1:7" s="77" customFormat="1" ht="25.5" x14ac:dyDescent="0.2">
      <c r="A47" s="4" t="s">
        <v>8</v>
      </c>
      <c r="B47" s="109" t="s">
        <v>278</v>
      </c>
      <c r="C47" s="59" t="s">
        <v>48</v>
      </c>
      <c r="D47" s="110" t="s">
        <v>279</v>
      </c>
      <c r="E47" s="123">
        <v>9.5</v>
      </c>
      <c r="F47" s="91">
        <v>0</v>
      </c>
      <c r="G47" s="44">
        <f t="shared" si="6"/>
        <v>0</v>
      </c>
    </row>
    <row r="48" spans="1:7" s="77" customFormat="1" ht="25.5" x14ac:dyDescent="0.2">
      <c r="A48" s="4" t="s">
        <v>80</v>
      </c>
      <c r="B48" s="109" t="s">
        <v>81</v>
      </c>
      <c r="C48" s="59" t="s">
        <v>48</v>
      </c>
      <c r="D48" s="110" t="s">
        <v>279</v>
      </c>
      <c r="E48" s="59">
        <v>9.5</v>
      </c>
      <c r="F48" s="91">
        <v>0</v>
      </c>
      <c r="G48" s="44">
        <f t="shared" si="6"/>
        <v>0</v>
      </c>
    </row>
    <row r="49" spans="1:7" x14ac:dyDescent="0.2">
      <c r="A49" s="140"/>
      <c r="B49" s="121" t="s">
        <v>170</v>
      </c>
      <c r="C49" s="112"/>
      <c r="D49" s="113"/>
      <c r="E49" s="120"/>
      <c r="F49" s="115"/>
      <c r="G49" s="122"/>
    </row>
    <row r="50" spans="1:7" ht="51" x14ac:dyDescent="0.2">
      <c r="A50" s="141" t="s">
        <v>21</v>
      </c>
      <c r="B50" s="109" t="s">
        <v>126</v>
      </c>
      <c r="C50" s="59" t="s">
        <v>57</v>
      </c>
      <c r="D50" s="110" t="s">
        <v>257</v>
      </c>
      <c r="E50" s="123">
        <v>3</v>
      </c>
      <c r="F50" s="91">
        <v>0</v>
      </c>
      <c r="G50" s="44">
        <f t="shared" ref="G50:G51" si="7">E50*F50</f>
        <v>0</v>
      </c>
    </row>
    <row r="51" spans="1:7" ht="25.5" x14ac:dyDescent="0.2">
      <c r="A51" s="141" t="s">
        <v>26</v>
      </c>
      <c r="B51" s="109" t="s">
        <v>25</v>
      </c>
      <c r="C51" s="59" t="s">
        <v>57</v>
      </c>
      <c r="D51" s="110" t="s">
        <v>257</v>
      </c>
      <c r="E51" s="123">
        <v>3</v>
      </c>
      <c r="F51" s="91">
        <v>0</v>
      </c>
      <c r="G51" s="44">
        <f t="shared" si="7"/>
        <v>0</v>
      </c>
    </row>
    <row r="52" spans="1:7" ht="38.25" x14ac:dyDescent="0.2">
      <c r="A52" s="4" t="s">
        <v>16</v>
      </c>
      <c r="B52" s="109" t="s">
        <v>131</v>
      </c>
      <c r="C52" s="59" t="s">
        <v>2</v>
      </c>
      <c r="D52" s="110" t="s">
        <v>260</v>
      </c>
      <c r="E52" s="123">
        <v>6.0000000000000002E-5</v>
      </c>
      <c r="F52" s="91">
        <v>0</v>
      </c>
      <c r="G52" s="44">
        <f>E52*F52</f>
        <v>0</v>
      </c>
    </row>
    <row r="53" spans="1:7" ht="38.25" x14ac:dyDescent="0.2">
      <c r="A53" s="4" t="s">
        <v>16</v>
      </c>
      <c r="B53" s="109" t="s">
        <v>132</v>
      </c>
      <c r="C53" s="59" t="s">
        <v>2</v>
      </c>
      <c r="D53" s="110" t="s">
        <v>261</v>
      </c>
      <c r="E53" s="123">
        <v>2.9999999999999997E-4</v>
      </c>
      <c r="F53" s="91">
        <v>0</v>
      </c>
      <c r="G53" s="44">
        <f>E53*F53</f>
        <v>0</v>
      </c>
    </row>
    <row r="54" spans="1:7" ht="25.5" x14ac:dyDescent="0.2">
      <c r="A54" s="4" t="s">
        <v>71</v>
      </c>
      <c r="B54" s="109" t="s">
        <v>70</v>
      </c>
      <c r="C54" s="59" t="s">
        <v>57</v>
      </c>
      <c r="D54" s="110" t="s">
        <v>257</v>
      </c>
      <c r="E54" s="123">
        <v>3</v>
      </c>
      <c r="F54" s="91">
        <v>0</v>
      </c>
      <c r="G54" s="44">
        <f t="shared" ref="G54:G58" si="8">E54*F54</f>
        <v>0</v>
      </c>
    </row>
    <row r="55" spans="1:7" ht="51" x14ac:dyDescent="0.2">
      <c r="A55" s="4" t="s">
        <v>74</v>
      </c>
      <c r="B55" s="117" t="s">
        <v>75</v>
      </c>
      <c r="C55" s="59" t="s">
        <v>57</v>
      </c>
      <c r="D55" s="110" t="s">
        <v>257</v>
      </c>
      <c r="E55" s="123">
        <v>3</v>
      </c>
      <c r="F55" s="91">
        <v>0</v>
      </c>
      <c r="G55" s="44">
        <f t="shared" si="8"/>
        <v>0</v>
      </c>
    </row>
    <row r="56" spans="1:7" ht="25.5" x14ac:dyDescent="0.2">
      <c r="A56" s="4" t="s">
        <v>72</v>
      </c>
      <c r="B56" s="109" t="s">
        <v>73</v>
      </c>
      <c r="C56" s="59" t="s">
        <v>47</v>
      </c>
      <c r="D56" s="110" t="s">
        <v>262</v>
      </c>
      <c r="E56" s="119">
        <v>3</v>
      </c>
      <c r="F56" s="91">
        <v>0</v>
      </c>
      <c r="G56" s="44">
        <f t="shared" si="8"/>
        <v>0</v>
      </c>
    </row>
    <row r="57" spans="1:7" s="77" customFormat="1" x14ac:dyDescent="0.2">
      <c r="A57" s="4" t="s">
        <v>8</v>
      </c>
      <c r="B57" s="109" t="s">
        <v>202</v>
      </c>
      <c r="C57" s="59" t="s">
        <v>48</v>
      </c>
      <c r="D57" s="110" t="s">
        <v>263</v>
      </c>
      <c r="E57" s="123">
        <v>0.3</v>
      </c>
      <c r="F57" s="91">
        <v>0</v>
      </c>
      <c r="G57" s="44">
        <f t="shared" si="8"/>
        <v>0</v>
      </c>
    </row>
    <row r="58" spans="1:7" s="77" customFormat="1" x14ac:dyDescent="0.2">
      <c r="A58" s="4" t="s">
        <v>80</v>
      </c>
      <c r="B58" s="109" t="s">
        <v>81</v>
      </c>
      <c r="C58" s="59" t="s">
        <v>48</v>
      </c>
      <c r="D58" s="110" t="s">
        <v>263</v>
      </c>
      <c r="E58" s="59">
        <v>0.3</v>
      </c>
      <c r="F58" s="91">
        <v>0</v>
      </c>
      <c r="G58" s="44">
        <f t="shared" si="8"/>
        <v>0</v>
      </c>
    </row>
    <row r="59" spans="1:7" x14ac:dyDescent="0.2">
      <c r="A59" s="142"/>
      <c r="B59" s="125" t="s">
        <v>93</v>
      </c>
      <c r="C59" s="126"/>
      <c r="D59" s="126"/>
      <c r="E59" s="127"/>
      <c r="F59" s="128"/>
      <c r="G59" s="129"/>
    </row>
    <row r="60" spans="1:7" x14ac:dyDescent="0.2">
      <c r="A60" s="4" t="s">
        <v>63</v>
      </c>
      <c r="B60" s="109" t="s">
        <v>133</v>
      </c>
      <c r="C60" s="59" t="s">
        <v>57</v>
      </c>
      <c r="D60" s="110" t="s">
        <v>257</v>
      </c>
      <c r="E60" s="123">
        <v>3</v>
      </c>
      <c r="F60" s="91">
        <v>0</v>
      </c>
      <c r="G60" s="44">
        <f t="shared" ref="G60:G65" si="9">E60*F60</f>
        <v>0</v>
      </c>
    </row>
    <row r="61" spans="1:7" s="77" customFormat="1" x14ac:dyDescent="0.2">
      <c r="A61" s="141" t="s">
        <v>63</v>
      </c>
      <c r="B61" s="117" t="s">
        <v>17</v>
      </c>
      <c r="C61" s="76" t="s">
        <v>57</v>
      </c>
      <c r="D61" s="118" t="s">
        <v>257</v>
      </c>
      <c r="E61" s="119">
        <v>3</v>
      </c>
      <c r="F61" s="84">
        <v>0</v>
      </c>
      <c r="G61" s="124">
        <f t="shared" si="9"/>
        <v>0</v>
      </c>
    </row>
    <row r="62" spans="1:7" ht="25.5" x14ac:dyDescent="0.2">
      <c r="A62" s="4" t="s">
        <v>18</v>
      </c>
      <c r="B62" s="117" t="s">
        <v>32</v>
      </c>
      <c r="C62" s="59" t="s">
        <v>57</v>
      </c>
      <c r="D62" s="110" t="s">
        <v>264</v>
      </c>
      <c r="E62" s="123">
        <v>0.15</v>
      </c>
      <c r="F62" s="91">
        <v>0</v>
      </c>
      <c r="G62" s="44">
        <f t="shared" si="9"/>
        <v>0</v>
      </c>
    </row>
    <row r="63" spans="1:7" ht="38.25" x14ac:dyDescent="0.2">
      <c r="A63" s="4" t="s">
        <v>43</v>
      </c>
      <c r="B63" s="117" t="s">
        <v>45</v>
      </c>
      <c r="C63" s="59" t="s">
        <v>47</v>
      </c>
      <c r="D63" s="110" t="s">
        <v>262</v>
      </c>
      <c r="E63" s="123">
        <v>3</v>
      </c>
      <c r="F63" s="91">
        <v>0</v>
      </c>
      <c r="G63" s="44">
        <f t="shared" si="9"/>
        <v>0</v>
      </c>
    </row>
    <row r="64" spans="1:7" s="77" customFormat="1" x14ac:dyDescent="0.2">
      <c r="A64" s="4" t="s">
        <v>8</v>
      </c>
      <c r="B64" s="109" t="s">
        <v>203</v>
      </c>
      <c r="C64" s="59" t="s">
        <v>48</v>
      </c>
      <c r="D64" s="110" t="s">
        <v>265</v>
      </c>
      <c r="E64" s="123">
        <v>0.36</v>
      </c>
      <c r="F64" s="91">
        <v>0</v>
      </c>
      <c r="G64" s="44">
        <f t="shared" si="9"/>
        <v>0</v>
      </c>
    </row>
    <row r="65" spans="1:7" s="77" customFormat="1" x14ac:dyDescent="0.2">
      <c r="A65" s="4" t="s">
        <v>80</v>
      </c>
      <c r="B65" s="109" t="s">
        <v>81</v>
      </c>
      <c r="C65" s="59" t="s">
        <v>48</v>
      </c>
      <c r="D65" s="110" t="s">
        <v>265</v>
      </c>
      <c r="E65" s="59">
        <v>0.36</v>
      </c>
      <c r="F65" s="91">
        <v>0</v>
      </c>
      <c r="G65" s="44">
        <f t="shared" si="9"/>
        <v>0</v>
      </c>
    </row>
    <row r="66" spans="1:7" x14ac:dyDescent="0.2">
      <c r="A66" s="160"/>
      <c r="B66" s="85" t="s">
        <v>236</v>
      </c>
      <c r="C66" s="86"/>
      <c r="D66" s="86"/>
      <c r="E66" s="87"/>
      <c r="F66" s="88"/>
      <c r="G66" s="89"/>
    </row>
    <row r="67" spans="1:7" s="77" customFormat="1" x14ac:dyDescent="0.2">
      <c r="A67" s="141" t="s">
        <v>63</v>
      </c>
      <c r="B67" s="117" t="s">
        <v>17</v>
      </c>
      <c r="C67" s="76" t="s">
        <v>57</v>
      </c>
      <c r="D67" s="118" t="s">
        <v>257</v>
      </c>
      <c r="E67" s="119">
        <v>3</v>
      </c>
      <c r="F67" s="84">
        <v>0</v>
      </c>
      <c r="G67" s="124">
        <f t="shared" ref="G67:G71" si="10">E67*F67</f>
        <v>0</v>
      </c>
    </row>
    <row r="68" spans="1:7" ht="25.5" x14ac:dyDescent="0.2">
      <c r="A68" s="4" t="s">
        <v>18</v>
      </c>
      <c r="B68" s="117" t="s">
        <v>32</v>
      </c>
      <c r="C68" s="59" t="s">
        <v>57</v>
      </c>
      <c r="D68" s="110" t="s">
        <v>264</v>
      </c>
      <c r="E68" s="123">
        <v>0.15</v>
      </c>
      <c r="F68" s="91">
        <v>0</v>
      </c>
      <c r="G68" s="44">
        <f t="shared" si="10"/>
        <v>0</v>
      </c>
    </row>
    <row r="69" spans="1:7" ht="38.25" x14ac:dyDescent="0.2">
      <c r="A69" s="4" t="s">
        <v>43</v>
      </c>
      <c r="B69" s="117" t="s">
        <v>276</v>
      </c>
      <c r="C69" s="59" t="s">
        <v>47</v>
      </c>
      <c r="D69" s="110" t="s">
        <v>280</v>
      </c>
      <c r="E69" s="123">
        <v>6</v>
      </c>
      <c r="F69" s="91">
        <v>0</v>
      </c>
      <c r="G69" s="44">
        <f t="shared" si="10"/>
        <v>0</v>
      </c>
    </row>
    <row r="70" spans="1:7" s="77" customFormat="1" x14ac:dyDescent="0.2">
      <c r="A70" s="4" t="s">
        <v>8</v>
      </c>
      <c r="B70" s="109" t="s">
        <v>281</v>
      </c>
      <c r="C70" s="59" t="s">
        <v>48</v>
      </c>
      <c r="D70" s="110" t="s">
        <v>282</v>
      </c>
      <c r="E70" s="123">
        <v>0.9</v>
      </c>
      <c r="F70" s="91">
        <v>0</v>
      </c>
      <c r="G70" s="44">
        <f t="shared" si="10"/>
        <v>0</v>
      </c>
    </row>
    <row r="71" spans="1:7" s="77" customFormat="1" x14ac:dyDescent="0.2">
      <c r="A71" s="4" t="s">
        <v>80</v>
      </c>
      <c r="B71" s="109" t="s">
        <v>81</v>
      </c>
      <c r="C71" s="59" t="s">
        <v>48</v>
      </c>
      <c r="D71" s="110" t="s">
        <v>282</v>
      </c>
      <c r="E71" s="59">
        <v>0.9</v>
      </c>
      <c r="F71" s="91">
        <v>0</v>
      </c>
      <c r="G71" s="44">
        <f t="shared" si="10"/>
        <v>0</v>
      </c>
    </row>
    <row r="72" spans="1:7" x14ac:dyDescent="0.2">
      <c r="A72" s="140"/>
      <c r="B72" s="121" t="s">
        <v>30</v>
      </c>
      <c r="C72" s="112"/>
      <c r="D72" s="113"/>
      <c r="E72" s="120"/>
      <c r="F72" s="115"/>
      <c r="G72" s="122"/>
    </row>
    <row r="73" spans="1:7" x14ac:dyDescent="0.2">
      <c r="A73" s="141" t="s">
        <v>211</v>
      </c>
      <c r="B73" s="109" t="s">
        <v>212</v>
      </c>
      <c r="C73" s="59" t="s">
        <v>47</v>
      </c>
      <c r="D73" s="110" t="s">
        <v>179</v>
      </c>
      <c r="E73" s="123">
        <v>277</v>
      </c>
      <c r="F73" s="91">
        <v>0</v>
      </c>
      <c r="G73" s="44">
        <f t="shared" ref="G73:G74" si="11">E73*F73</f>
        <v>0</v>
      </c>
    </row>
    <row r="74" spans="1:7" ht="51" x14ac:dyDescent="0.2">
      <c r="A74" s="141" t="s">
        <v>116</v>
      </c>
      <c r="B74" s="109" t="s">
        <v>128</v>
      </c>
      <c r="C74" s="59" t="s">
        <v>57</v>
      </c>
      <c r="D74" s="110" t="s">
        <v>204</v>
      </c>
      <c r="E74" s="123">
        <v>447</v>
      </c>
      <c r="F74" s="91">
        <v>0</v>
      </c>
      <c r="G74" s="44">
        <f t="shared" si="11"/>
        <v>0</v>
      </c>
    </row>
    <row r="75" spans="1:7" ht="25.5" x14ac:dyDescent="0.2">
      <c r="A75" s="141" t="s">
        <v>24</v>
      </c>
      <c r="B75" s="109" t="s">
        <v>23</v>
      </c>
      <c r="C75" s="59" t="s">
        <v>57</v>
      </c>
      <c r="D75" s="110" t="s">
        <v>204</v>
      </c>
      <c r="E75" s="123">
        <v>447</v>
      </c>
      <c r="F75" s="91">
        <v>0</v>
      </c>
      <c r="G75" s="44">
        <f t="shared" ref="G75" si="12">E75*F75</f>
        <v>0</v>
      </c>
    </row>
    <row r="76" spans="1:7" ht="25.5" x14ac:dyDescent="0.2">
      <c r="A76" s="4" t="s">
        <v>4</v>
      </c>
      <c r="B76" s="109" t="s">
        <v>3</v>
      </c>
      <c r="C76" s="59" t="s">
        <v>2</v>
      </c>
      <c r="D76" s="110" t="s">
        <v>205</v>
      </c>
      <c r="E76" s="123">
        <v>1.6549999999999999E-2</v>
      </c>
      <c r="F76" s="91">
        <v>0</v>
      </c>
      <c r="G76" s="44">
        <f>E76*F76</f>
        <v>0</v>
      </c>
    </row>
    <row r="77" spans="1:7" ht="25.5" x14ac:dyDescent="0.2">
      <c r="A77" s="4" t="s">
        <v>78</v>
      </c>
      <c r="B77" s="117" t="s">
        <v>76</v>
      </c>
      <c r="C77" s="59" t="s">
        <v>77</v>
      </c>
      <c r="D77" s="110" t="s">
        <v>206</v>
      </c>
      <c r="E77" s="123">
        <v>4.47</v>
      </c>
      <c r="F77" s="91">
        <v>0</v>
      </c>
      <c r="G77" s="44">
        <f t="shared" ref="G77" si="13">E77*F77</f>
        <v>0</v>
      </c>
    </row>
    <row r="78" spans="1:7" s="77" customFormat="1" ht="25.5" x14ac:dyDescent="0.2">
      <c r="A78" s="4" t="s">
        <v>79</v>
      </c>
      <c r="B78" s="109" t="s">
        <v>1</v>
      </c>
      <c r="C78" s="59" t="s">
        <v>47</v>
      </c>
      <c r="D78" s="110" t="s">
        <v>207</v>
      </c>
      <c r="E78" s="119">
        <v>331</v>
      </c>
      <c r="F78" s="91">
        <v>0</v>
      </c>
      <c r="G78" s="44">
        <f t="shared" ref="G78:G80" si="14">E78*F78</f>
        <v>0</v>
      </c>
    </row>
    <row r="79" spans="1:7" s="77" customFormat="1" ht="25.5" x14ac:dyDescent="0.2">
      <c r="A79" s="4" t="s">
        <v>8</v>
      </c>
      <c r="B79" s="109" t="s">
        <v>99</v>
      </c>
      <c r="C79" s="59" t="s">
        <v>48</v>
      </c>
      <c r="D79" s="110" t="s">
        <v>208</v>
      </c>
      <c r="E79" s="123">
        <v>26.48</v>
      </c>
      <c r="F79" s="91">
        <v>0</v>
      </c>
      <c r="G79" s="44">
        <f t="shared" si="14"/>
        <v>0</v>
      </c>
    </row>
    <row r="80" spans="1:7" s="77" customFormat="1" ht="25.5" x14ac:dyDescent="0.2">
      <c r="A80" s="4" t="s">
        <v>80</v>
      </c>
      <c r="B80" s="109" t="s">
        <v>81</v>
      </c>
      <c r="C80" s="59" t="s">
        <v>48</v>
      </c>
      <c r="D80" s="110" t="s">
        <v>208</v>
      </c>
      <c r="E80" s="59">
        <v>26.48</v>
      </c>
      <c r="F80" s="91">
        <v>0</v>
      </c>
      <c r="G80" s="44">
        <f t="shared" si="14"/>
        <v>0</v>
      </c>
    </row>
    <row r="81" spans="1:7" x14ac:dyDescent="0.2">
      <c r="A81" s="142"/>
      <c r="B81" s="125" t="s">
        <v>93</v>
      </c>
      <c r="C81" s="126"/>
      <c r="D81" s="126"/>
      <c r="E81" s="127"/>
      <c r="F81" s="128"/>
      <c r="G81" s="129"/>
    </row>
    <row r="82" spans="1:7" ht="38.25" x14ac:dyDescent="0.2">
      <c r="A82" s="4" t="s">
        <v>31</v>
      </c>
      <c r="B82" s="117" t="s">
        <v>44</v>
      </c>
      <c r="C82" s="59" t="s">
        <v>47</v>
      </c>
      <c r="D82" s="110" t="s">
        <v>209</v>
      </c>
      <c r="E82" s="123">
        <v>331</v>
      </c>
      <c r="F82" s="91">
        <v>0</v>
      </c>
      <c r="G82" s="44">
        <f t="shared" ref="G82:G84" si="15">E82*F82</f>
        <v>0</v>
      </c>
    </row>
    <row r="83" spans="1:7" s="77" customFormat="1" ht="25.5" x14ac:dyDescent="0.2">
      <c r="A83" s="4" t="s">
        <v>8</v>
      </c>
      <c r="B83" s="109" t="s">
        <v>100</v>
      </c>
      <c r="C83" s="59" t="s">
        <v>48</v>
      </c>
      <c r="D83" s="110" t="s">
        <v>210</v>
      </c>
      <c r="E83" s="123">
        <v>26.48</v>
      </c>
      <c r="F83" s="91">
        <v>0</v>
      </c>
      <c r="G83" s="44">
        <f t="shared" si="15"/>
        <v>0</v>
      </c>
    </row>
    <row r="84" spans="1:7" s="77" customFormat="1" ht="25.5" x14ac:dyDescent="0.2">
      <c r="A84" s="4" t="s">
        <v>80</v>
      </c>
      <c r="B84" s="109" t="s">
        <v>81</v>
      </c>
      <c r="C84" s="59" t="s">
        <v>48</v>
      </c>
      <c r="D84" s="110" t="s">
        <v>210</v>
      </c>
      <c r="E84" s="59">
        <v>26.48</v>
      </c>
      <c r="F84" s="91">
        <v>0</v>
      </c>
      <c r="G84" s="44">
        <f t="shared" si="15"/>
        <v>0</v>
      </c>
    </row>
    <row r="85" spans="1:7" x14ac:dyDescent="0.2">
      <c r="A85" s="160"/>
      <c r="B85" s="85" t="s">
        <v>236</v>
      </c>
      <c r="C85" s="86"/>
      <c r="D85" s="86"/>
      <c r="E85" s="87"/>
      <c r="F85" s="88"/>
      <c r="G85" s="89"/>
    </row>
    <row r="86" spans="1:7" ht="38.25" x14ac:dyDescent="0.2">
      <c r="A86" s="4" t="s">
        <v>31</v>
      </c>
      <c r="B86" s="117" t="s">
        <v>283</v>
      </c>
      <c r="C86" s="59" t="s">
        <v>47</v>
      </c>
      <c r="D86" s="110" t="s">
        <v>284</v>
      </c>
      <c r="E86" s="123">
        <v>993</v>
      </c>
      <c r="F86" s="91">
        <v>0</v>
      </c>
      <c r="G86" s="44">
        <f t="shared" ref="G86:G88" si="16">E86*F86</f>
        <v>0</v>
      </c>
    </row>
    <row r="87" spans="1:7" s="77" customFormat="1" ht="25.5" x14ac:dyDescent="0.2">
      <c r="A87" s="4" t="s">
        <v>8</v>
      </c>
      <c r="B87" s="109" t="s">
        <v>285</v>
      </c>
      <c r="C87" s="59" t="s">
        <v>48</v>
      </c>
      <c r="D87" s="110" t="s">
        <v>286</v>
      </c>
      <c r="E87" s="123">
        <v>66.2</v>
      </c>
      <c r="F87" s="91">
        <v>0</v>
      </c>
      <c r="G87" s="44">
        <f t="shared" si="16"/>
        <v>0</v>
      </c>
    </row>
    <row r="88" spans="1:7" s="77" customFormat="1" ht="25.5" x14ac:dyDescent="0.2">
      <c r="A88" s="4" t="s">
        <v>80</v>
      </c>
      <c r="B88" s="109" t="s">
        <v>81</v>
      </c>
      <c r="C88" s="59" t="s">
        <v>48</v>
      </c>
      <c r="D88" s="110" t="s">
        <v>286</v>
      </c>
      <c r="E88" s="59">
        <v>66.2</v>
      </c>
      <c r="F88" s="91">
        <v>0</v>
      </c>
      <c r="G88" s="44">
        <f t="shared" si="16"/>
        <v>0</v>
      </c>
    </row>
    <row r="89" spans="1:7" x14ac:dyDescent="0.2">
      <c r="A89" s="140"/>
      <c r="B89" s="111"/>
      <c r="C89" s="112"/>
      <c r="D89" s="113"/>
      <c r="E89" s="130"/>
      <c r="F89" s="115"/>
      <c r="G89" s="116"/>
    </row>
    <row r="90" spans="1:7" x14ac:dyDescent="0.2">
      <c r="A90" s="141" t="s">
        <v>63</v>
      </c>
      <c r="B90" s="117" t="s">
        <v>19</v>
      </c>
      <c r="C90" s="76" t="s">
        <v>67</v>
      </c>
      <c r="D90" s="118">
        <v>1</v>
      </c>
      <c r="E90" s="119">
        <v>1</v>
      </c>
      <c r="F90" s="84">
        <v>0</v>
      </c>
      <c r="G90" s="124">
        <f>E90*F90</f>
        <v>0</v>
      </c>
    </row>
    <row r="91" spans="1:7" ht="13.5" thickBot="1" x14ac:dyDescent="0.25">
      <c r="A91" s="143" t="s">
        <v>63</v>
      </c>
      <c r="B91" s="131" t="s">
        <v>20</v>
      </c>
      <c r="C91" s="132" t="s">
        <v>67</v>
      </c>
      <c r="D91" s="133">
        <v>1</v>
      </c>
      <c r="E91" s="134">
        <v>1</v>
      </c>
      <c r="F91" s="93">
        <v>0</v>
      </c>
      <c r="G91" s="135">
        <f>E91*F91</f>
        <v>0</v>
      </c>
    </row>
    <row r="92" spans="1:7" s="5" customFormat="1" ht="15.75" thickBot="1" x14ac:dyDescent="0.3">
      <c r="A92" s="144"/>
      <c r="B92" s="145" t="s">
        <v>101</v>
      </c>
      <c r="C92" s="146"/>
      <c r="D92" s="147"/>
      <c r="E92" s="96"/>
      <c r="F92" s="98"/>
      <c r="G92" s="99">
        <f>SUM(G7:G91)</f>
        <v>0</v>
      </c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scale="93" orientation="landscape" horizontalDpi="4294967293" r:id="rId1"/>
  <headerFooter alignWithMargins="0">
    <oddHeader>&amp;A</oddHeader>
    <oddFooter>Stránka &amp;P</oddFooter>
  </headerFooter>
  <rowBreaks count="1" manualBreakCount="1">
    <brk id="6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Sumarizace</vt:lpstr>
      <vt:lpstr>Rozpočet materiál</vt:lpstr>
      <vt:lpstr>Rozpočet zahradnické práce</vt:lpstr>
      <vt:lpstr>'Rozpočet zahradnické práce'!Názvy_tisku</vt:lpstr>
      <vt:lpstr>'Rozpočet materiál'!Oblast_tisku</vt:lpstr>
      <vt:lpstr>'Rozpočet zahradnické práce'!Oblast_tisku</vt:lpstr>
      <vt:lpstr>Sumarizace!Oblast_tisku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3L</cp:lastModifiedBy>
  <cp:lastPrinted>2021-03-11T09:04:05Z</cp:lastPrinted>
  <dcterms:created xsi:type="dcterms:W3CDTF">2007-04-02T13:08:26Z</dcterms:created>
  <dcterms:modified xsi:type="dcterms:W3CDTF">2021-03-11T09:08:48Z</dcterms:modified>
</cp:coreProperties>
</file>