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ára Kasalová\Desktop\Kucián_projekty\Lávka_Rychnov nad Kněžnou\231023_DPS_Rychnov\"/>
    </mc:Choice>
  </mc:AlternateContent>
  <xr:revisionPtr revIDLastSave="0" documentId="13_ncr:1_{D8C04E3A-4C53-4E39-85EE-0080AE26062C}" xr6:coauthVersionLast="47" xr6:coauthVersionMax="47" xr10:uidLastSave="{00000000-0000-0000-0000-000000000000}"/>
  <bookViews>
    <workbookView xWindow="-108" yWindow="-108" windowWidth="23256" windowHeight="12456" xr2:uid="{84B57516-DC5A-47F0-9C12-36725C9C895B}"/>
  </bookViews>
  <sheets>
    <sheet name="Výkaz výměr_PP10" sheetId="1" r:id="rId1"/>
    <sheet name="POMOCN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4" i="1"/>
  <c r="F16" i="1"/>
  <c r="F15" i="1"/>
  <c r="F17" i="1"/>
  <c r="F25" i="1"/>
  <c r="F24" i="1"/>
  <c r="F23" i="1"/>
  <c r="F22" i="1"/>
  <c r="F21" i="1"/>
  <c r="F29" i="1"/>
  <c r="F28" i="1"/>
  <c r="F27" i="1"/>
  <c r="J20" i="2"/>
  <c r="J19" i="2"/>
  <c r="J16" i="2"/>
  <c r="J15" i="2"/>
  <c r="K12" i="2"/>
  <c r="K11" i="2"/>
  <c r="K10" i="2"/>
  <c r="K9" i="2"/>
  <c r="K8" i="2"/>
  <c r="J7" i="2"/>
  <c r="J6" i="2"/>
  <c r="J5" i="2"/>
</calcChain>
</file>

<file path=xl/sharedStrings.xml><?xml version="1.0" encoding="utf-8"?>
<sst xmlns="http://schemas.openxmlformats.org/spreadsheetml/2006/main" count="107" uniqueCount="59">
  <si>
    <t>kg</t>
  </si>
  <si>
    <t>m²</t>
  </si>
  <si>
    <t>Položka</t>
  </si>
  <si>
    <t>kg/m</t>
  </si>
  <si>
    <t>S235JR</t>
  </si>
  <si>
    <t>U 160</t>
  </si>
  <si>
    <t>TR plech</t>
  </si>
  <si>
    <t>Ks</t>
  </si>
  <si>
    <t>Šířka</t>
  </si>
  <si>
    <t>Délka</t>
  </si>
  <si>
    <t>Materiál</t>
  </si>
  <si>
    <t>m3</t>
  </si>
  <si>
    <t>RHS 300x200x10</t>
  </si>
  <si>
    <t>T 200</t>
  </si>
  <si>
    <t>-</t>
  </si>
  <si>
    <t>kg/m3</t>
  </si>
  <si>
    <t>AC beton</t>
  </si>
  <si>
    <t>Tloušťka</t>
  </si>
  <si>
    <t>Opěrná zeď - betonová</t>
  </si>
  <si>
    <t>Opěrná zeď - kamenina</t>
  </si>
  <si>
    <t xml:space="preserve">ŽB </t>
  </si>
  <si>
    <t>Kamenivo + beton</t>
  </si>
  <si>
    <t>S235JRH</t>
  </si>
  <si>
    <t>Ocelová výplň</t>
  </si>
  <si>
    <t>Jekl 50x30x2- vodorovné</t>
  </si>
  <si>
    <t>Jekl 30x30x2 - svislé</t>
  </si>
  <si>
    <t>Zábradlí na mostě</t>
  </si>
  <si>
    <t>Zábradlí na břehu</t>
  </si>
  <si>
    <t>Betonová obruba</t>
  </si>
  <si>
    <t>beton</t>
  </si>
  <si>
    <t>AC beton - mimo most</t>
  </si>
  <si>
    <t>AC beton - na mostě</t>
  </si>
  <si>
    <t>MJ</t>
  </si>
  <si>
    <t>Výměra celkem</t>
  </si>
  <si>
    <t>Výpočet výměry</t>
  </si>
  <si>
    <t>IPE 180</t>
  </si>
  <si>
    <t>IPE 100</t>
  </si>
  <si>
    <t>IPE 200</t>
  </si>
  <si>
    <t>HEA 220</t>
  </si>
  <si>
    <t>QRO 120x10</t>
  </si>
  <si>
    <t>Jekl uzavřený 80x5</t>
  </si>
  <si>
    <t>Jekl uzavřený 50x3,2</t>
  </si>
  <si>
    <t>Zábradlí mimo most</t>
  </si>
  <si>
    <t>8ks*0,91 m*11,3kg/m</t>
  </si>
  <si>
    <t>4ks*0,95 m*33,7kg/m</t>
  </si>
  <si>
    <t>4ks*1,14 m*4,16 kg/m</t>
  </si>
  <si>
    <t>2ks*14,58 m*33,7kg/m</t>
  </si>
  <si>
    <t>18ks*0,98 m*11,3kg/m</t>
  </si>
  <si>
    <t>4ks*1,94m*4,16kg/m</t>
  </si>
  <si>
    <t>4ks*2,04m*4,16kg/m</t>
  </si>
  <si>
    <t>8ks*2,0m*4,16kg/m</t>
  </si>
  <si>
    <t>7ks*1,62m*18,8kg/m</t>
  </si>
  <si>
    <t>3ks*14,5m*8,10kg/m</t>
  </si>
  <si>
    <t>2ks*14,5m*22,4kg/m</t>
  </si>
  <si>
    <t>2ks*1,62m*52kg/m</t>
  </si>
  <si>
    <t>4ks*1,62m*3,06kg/m</t>
  </si>
  <si>
    <t>L 50x50x4</t>
  </si>
  <si>
    <t>16ks*0,73*3,06kg/m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</si>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</sst>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20"/>
      <name val="Arial"/>
      <family val="2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4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257F-9B0E-4A15-A6A0-E9724A337065}">
  <dimension ref="A1:P31"/>
  <sheetViews>
    <sheetView tabSelected="1" topLeftCell="A7" zoomScale="85" zoomScaleNormal="85" workbookViewId="0">
      <selection activeCell="J21" sqref="J21"/>
    </sheetView>
  </sheetViews>
  <sheetFormatPr defaultRowHeight="14.4" x14ac:dyDescent="0.3"/>
  <cols>
    <col min="2" max="2" width="26" customWidth="1"/>
    <col min="3" max="3" width="10.109375" customWidth="1"/>
    <col min="4" max="4" width="15.6640625" customWidth="1"/>
    <col min="5" max="5" width="25.33203125" customWidth="1"/>
    <col min="6" max="6" width="16.44140625" customWidth="1"/>
    <col min="7" max="7" width="16.77734375" customWidth="1"/>
    <col min="11" max="11" width="9.44140625" bestFit="1" customWidth="1"/>
    <col min="15" max="15" width="41.5546875" customWidth="1"/>
  </cols>
  <sheetData>
    <row r="1" spans="2:16" ht="24.6" x14ac:dyDescent="0.3">
      <c r="B1" s="15"/>
      <c r="G1" s="15"/>
      <c r="H1" s="20"/>
      <c r="I1" s="20"/>
      <c r="J1" s="20"/>
      <c r="K1" s="20"/>
      <c r="L1" s="20"/>
      <c r="M1" s="20"/>
      <c r="N1" s="20"/>
      <c r="O1" s="20"/>
      <c r="P1" s="15"/>
    </row>
    <row r="2" spans="2:16" x14ac:dyDescent="0.3">
      <c r="H2" s="21"/>
      <c r="I2" s="21"/>
      <c r="J2" s="4"/>
      <c r="K2" s="3"/>
      <c r="L2" s="3"/>
      <c r="M2" s="3"/>
      <c r="N2" s="3"/>
      <c r="O2" s="3"/>
      <c r="P2" s="15"/>
    </row>
    <row r="3" spans="2:16" ht="15.6" x14ac:dyDescent="0.3">
      <c r="B3" s="48"/>
      <c r="C3" s="48"/>
      <c r="D3" s="48"/>
      <c r="E3" s="48"/>
      <c r="F3" s="48"/>
      <c r="G3" s="25"/>
      <c r="H3" s="22"/>
      <c r="I3" s="22"/>
      <c r="J3" s="22"/>
      <c r="K3" s="22"/>
      <c r="L3" s="22"/>
      <c r="M3" s="22"/>
      <c r="N3" s="22"/>
      <c r="O3" s="22"/>
      <c r="P3" s="15"/>
    </row>
    <row r="4" spans="2:16" ht="14.4" customHeight="1" x14ac:dyDescent="0.3">
      <c r="B4" s="48"/>
      <c r="C4" s="48"/>
      <c r="D4" s="48"/>
      <c r="E4" s="48"/>
      <c r="F4" s="48"/>
      <c r="G4" s="15"/>
      <c r="H4" s="19"/>
      <c r="I4" s="19"/>
      <c r="J4" s="19"/>
      <c r="K4" s="19"/>
      <c r="L4" s="19"/>
      <c r="M4" s="19"/>
      <c r="N4" s="19"/>
      <c r="O4" s="19"/>
      <c r="P4" s="15"/>
    </row>
    <row r="5" spans="2:16" ht="14.4" customHeight="1" x14ac:dyDescent="0.3">
      <c r="B5" s="48"/>
      <c r="C5" s="48"/>
      <c r="D5" s="48"/>
      <c r="E5" s="48"/>
      <c r="F5" s="48"/>
      <c r="G5" s="15"/>
      <c r="H5" s="19"/>
      <c r="I5" s="19"/>
      <c r="J5" s="19"/>
      <c r="K5" s="19"/>
      <c r="L5" s="19"/>
      <c r="M5" s="19"/>
      <c r="N5" s="19"/>
      <c r="O5" s="19"/>
      <c r="P5" s="15"/>
    </row>
    <row r="6" spans="2:16" ht="14.4" customHeight="1" x14ac:dyDescent="0.3">
      <c r="B6" s="48"/>
      <c r="C6" s="48"/>
      <c r="D6" s="48"/>
      <c r="E6" s="48"/>
      <c r="F6" s="48"/>
      <c r="G6" s="15"/>
      <c r="H6" s="19"/>
      <c r="I6" s="19"/>
      <c r="J6" s="19"/>
      <c r="K6" s="19"/>
      <c r="L6" s="19"/>
      <c r="M6" s="19"/>
      <c r="N6" s="19"/>
      <c r="O6" s="19"/>
      <c r="P6" s="15"/>
    </row>
    <row r="7" spans="2:16" ht="14.4" customHeight="1" x14ac:dyDescent="0.3">
      <c r="B7" s="48"/>
      <c r="C7" s="48"/>
      <c r="D7" s="48"/>
      <c r="E7" s="48"/>
      <c r="F7" s="48"/>
      <c r="G7" s="15"/>
      <c r="H7" s="3"/>
      <c r="I7" s="4"/>
      <c r="J7" s="4"/>
      <c r="K7" s="3"/>
      <c r="L7" s="3"/>
      <c r="M7" s="3"/>
      <c r="N7" s="3"/>
      <c r="O7" s="19"/>
      <c r="P7" s="15"/>
    </row>
    <row r="8" spans="2:16" ht="15.6" x14ac:dyDescent="0.3">
      <c r="B8" s="48"/>
      <c r="C8" s="48"/>
      <c r="D8" s="48"/>
      <c r="E8" s="48"/>
      <c r="F8" s="48"/>
      <c r="G8" s="15"/>
      <c r="H8" s="28"/>
      <c r="I8" s="27"/>
      <c r="J8" s="27"/>
      <c r="K8" s="29"/>
      <c r="L8" s="3"/>
      <c r="M8" s="3"/>
      <c r="O8" s="3"/>
      <c r="P8" s="15"/>
    </row>
    <row r="9" spans="2:16" ht="14.4" customHeight="1" x14ac:dyDescent="0.3">
      <c r="B9" s="48"/>
      <c r="C9" s="48"/>
      <c r="D9" s="48"/>
      <c r="E9" s="48"/>
      <c r="F9" s="48"/>
      <c r="G9" s="15"/>
      <c r="H9" s="21"/>
      <c r="I9" s="3"/>
      <c r="J9" s="4"/>
      <c r="K9" s="4"/>
      <c r="L9" s="3"/>
      <c r="M9" s="3"/>
      <c r="O9" s="3"/>
      <c r="P9" s="15"/>
    </row>
    <row r="10" spans="2:16" ht="14.4" customHeight="1" x14ac:dyDescent="0.3">
      <c r="B10" s="48"/>
      <c r="C10" s="48"/>
      <c r="D10" s="48"/>
      <c r="E10" s="48"/>
      <c r="F10" s="48"/>
      <c r="G10" s="15"/>
      <c r="H10" s="21"/>
      <c r="I10" s="3"/>
      <c r="J10" s="4"/>
      <c r="K10" s="4"/>
      <c r="L10" s="3"/>
      <c r="M10" s="3"/>
      <c r="O10" s="3"/>
      <c r="P10" s="15"/>
    </row>
    <row r="11" spans="2:16" ht="14.4" customHeight="1" x14ac:dyDescent="0.3">
      <c r="B11" s="48"/>
      <c r="C11" s="48"/>
      <c r="D11" s="48"/>
      <c r="E11" s="48"/>
      <c r="F11" s="48"/>
      <c r="G11" s="15"/>
      <c r="H11" s="21"/>
      <c r="I11" s="3"/>
      <c r="J11" s="15"/>
      <c r="K11" s="15"/>
      <c r="L11" s="15"/>
      <c r="O11" s="3"/>
      <c r="P11" s="15"/>
    </row>
    <row r="12" spans="2:16" ht="14.4" customHeight="1" thickBot="1" x14ac:dyDescent="0.35">
      <c r="H12" s="15"/>
      <c r="I12" s="15"/>
      <c r="J12" s="15"/>
      <c r="K12" s="15"/>
      <c r="L12" s="15"/>
      <c r="O12" s="3"/>
      <c r="P12" s="15"/>
    </row>
    <row r="13" spans="2:16" ht="14.4" customHeight="1" thickBot="1" x14ac:dyDescent="0.35">
      <c r="B13" s="60" t="s">
        <v>2</v>
      </c>
      <c r="C13" s="61" t="s">
        <v>32</v>
      </c>
      <c r="D13" s="61" t="s">
        <v>7</v>
      </c>
      <c r="E13" s="61" t="s">
        <v>34</v>
      </c>
      <c r="F13" s="62" t="s">
        <v>33</v>
      </c>
      <c r="G13" s="15"/>
      <c r="H13" s="15"/>
      <c r="I13" s="15"/>
      <c r="J13" s="15"/>
      <c r="K13" s="15"/>
      <c r="L13" s="15"/>
      <c r="O13" s="3"/>
      <c r="P13" s="15"/>
    </row>
    <row r="14" spans="2:16" ht="18" customHeight="1" x14ac:dyDescent="0.3">
      <c r="B14" s="33" t="s">
        <v>35</v>
      </c>
      <c r="C14" s="34" t="s">
        <v>0</v>
      </c>
      <c r="D14" s="34">
        <v>7</v>
      </c>
      <c r="E14" s="34" t="s">
        <v>51</v>
      </c>
      <c r="F14" s="43">
        <f>7*1.62*18.8</f>
        <v>213.19200000000001</v>
      </c>
      <c r="G14" s="15"/>
      <c r="H14" s="15"/>
      <c r="I14" s="15"/>
      <c r="J14" s="15"/>
      <c r="K14" s="15"/>
      <c r="L14" s="15"/>
      <c r="O14" s="3"/>
      <c r="P14" s="15"/>
    </row>
    <row r="15" spans="2:16" ht="14.4" customHeight="1" x14ac:dyDescent="0.3">
      <c r="B15" s="35" t="s">
        <v>36</v>
      </c>
      <c r="C15" s="24" t="s">
        <v>0</v>
      </c>
      <c r="D15" s="24">
        <v>3</v>
      </c>
      <c r="E15" s="24" t="s">
        <v>52</v>
      </c>
      <c r="F15" s="44">
        <f>3*14.5*8.1</f>
        <v>352.34999999999997</v>
      </c>
      <c r="G15" s="15"/>
      <c r="H15" s="15"/>
      <c r="I15" s="15"/>
      <c r="J15" s="15"/>
      <c r="K15" s="15"/>
      <c r="L15" s="15"/>
      <c r="O15" s="3"/>
      <c r="P15" s="15"/>
    </row>
    <row r="16" spans="2:16" x14ac:dyDescent="0.3">
      <c r="B16" s="35" t="s">
        <v>37</v>
      </c>
      <c r="C16" s="24" t="s">
        <v>0</v>
      </c>
      <c r="D16" s="24">
        <v>2</v>
      </c>
      <c r="E16" s="24" t="s">
        <v>53</v>
      </c>
      <c r="F16" s="44">
        <f>2*14.5*22.4</f>
        <v>649.59999999999991</v>
      </c>
      <c r="G16" s="15"/>
      <c r="H16" s="26"/>
      <c r="I16" s="26"/>
      <c r="J16" s="26"/>
      <c r="K16" s="26"/>
      <c r="L16" s="15"/>
      <c r="O16" s="3"/>
      <c r="P16" s="15"/>
    </row>
    <row r="17" spans="1:16" x14ac:dyDescent="0.3">
      <c r="B17" s="35" t="s">
        <v>38</v>
      </c>
      <c r="C17" s="24" t="s">
        <v>0</v>
      </c>
      <c r="D17" s="24">
        <v>2</v>
      </c>
      <c r="E17" s="24" t="s">
        <v>54</v>
      </c>
      <c r="F17" s="44">
        <f>2*1.62*52</f>
        <v>168.48000000000002</v>
      </c>
      <c r="H17" s="26"/>
      <c r="I17" s="26"/>
      <c r="J17" s="26"/>
      <c r="K17" s="26"/>
      <c r="L17" s="15"/>
      <c r="O17" s="3"/>
      <c r="P17" s="15"/>
    </row>
    <row r="18" spans="1:16" x14ac:dyDescent="0.3">
      <c r="B18" s="67" t="s">
        <v>56</v>
      </c>
      <c r="C18" s="66" t="s">
        <v>0</v>
      </c>
      <c r="D18" s="66">
        <v>4</v>
      </c>
      <c r="E18" s="66" t="s">
        <v>55</v>
      </c>
      <c r="F18" s="68">
        <f>4*1.62*3.06</f>
        <v>19.828800000000001</v>
      </c>
      <c r="G18" s="15"/>
      <c r="L18" s="15"/>
      <c r="O18" s="3"/>
      <c r="P18" s="15"/>
    </row>
    <row r="19" spans="1:16" ht="15" thickBot="1" x14ac:dyDescent="0.35">
      <c r="B19" s="69" t="s">
        <v>56</v>
      </c>
      <c r="C19" s="70" t="s">
        <v>0</v>
      </c>
      <c r="D19" s="70">
        <v>16</v>
      </c>
      <c r="E19" s="70" t="s">
        <v>57</v>
      </c>
      <c r="F19" s="71">
        <f>16*0.73*3.06</f>
        <v>35.7408</v>
      </c>
      <c r="G19" s="15"/>
      <c r="L19" s="15"/>
      <c r="O19" s="22"/>
      <c r="P19" s="15"/>
    </row>
    <row r="20" spans="1:16" ht="16.2" thickBot="1" x14ac:dyDescent="0.35">
      <c r="B20" s="63" t="s">
        <v>26</v>
      </c>
      <c r="C20" s="64"/>
      <c r="D20" s="64"/>
      <c r="E20" s="64"/>
      <c r="F20" s="65"/>
      <c r="G20" s="15"/>
      <c r="H20" s="15"/>
      <c r="I20" s="15"/>
      <c r="J20" s="15"/>
      <c r="K20" s="15"/>
      <c r="L20" s="15"/>
      <c r="O20" s="19"/>
      <c r="P20" s="15"/>
    </row>
    <row r="21" spans="1:16" ht="13.8" customHeight="1" x14ac:dyDescent="0.3">
      <c r="B21" s="41" t="s">
        <v>39</v>
      </c>
      <c r="C21" s="42" t="s">
        <v>0</v>
      </c>
      <c r="D21" s="42">
        <v>2</v>
      </c>
      <c r="E21" s="42" t="s">
        <v>46</v>
      </c>
      <c r="F21" s="46">
        <f>2*14.58*33.7</f>
        <v>982.69200000000012</v>
      </c>
      <c r="G21" s="15"/>
      <c r="H21" s="15"/>
      <c r="I21" s="15"/>
      <c r="J21" s="15" t="s">
        <v>58</v>
      </c>
      <c r="K21" s="15"/>
      <c r="L21" s="15"/>
      <c r="O21" s="19"/>
      <c r="P21" s="15"/>
    </row>
    <row r="22" spans="1:16" x14ac:dyDescent="0.3">
      <c r="B22" s="36" t="s">
        <v>40</v>
      </c>
      <c r="C22" s="24" t="s">
        <v>0</v>
      </c>
      <c r="D22" s="24">
        <v>18</v>
      </c>
      <c r="E22" s="24" t="s">
        <v>47</v>
      </c>
      <c r="F22" s="44">
        <f>18*0.98*11.3</f>
        <v>199.33200000000002</v>
      </c>
      <c r="G22" s="15"/>
      <c r="H22" s="15"/>
      <c r="I22" s="15"/>
      <c r="J22" s="15"/>
      <c r="K22" s="15"/>
      <c r="L22" s="15"/>
      <c r="O22" s="3"/>
    </row>
    <row r="23" spans="1:16" x14ac:dyDescent="0.3">
      <c r="B23" s="55" t="s">
        <v>41</v>
      </c>
      <c r="C23" s="49" t="s">
        <v>0</v>
      </c>
      <c r="D23" s="24">
        <v>4</v>
      </c>
      <c r="E23" s="24" t="s">
        <v>48</v>
      </c>
      <c r="F23" s="44">
        <f>4*1.94*4.16</f>
        <v>32.281599999999997</v>
      </c>
      <c r="G23" s="15"/>
      <c r="H23" s="15"/>
      <c r="I23" s="15"/>
      <c r="J23" s="15"/>
      <c r="K23" s="15"/>
      <c r="L23" s="15"/>
      <c r="O23" s="3"/>
    </row>
    <row r="24" spans="1:16" x14ac:dyDescent="0.3">
      <c r="B24" s="55"/>
      <c r="C24" s="50"/>
      <c r="D24" s="24">
        <v>4</v>
      </c>
      <c r="E24" s="24" t="s">
        <v>49</v>
      </c>
      <c r="F24" s="44">
        <f>4*2.04*4.16</f>
        <v>33.945599999999999</v>
      </c>
      <c r="H24" s="15"/>
      <c r="I24" s="15"/>
      <c r="J24" s="15"/>
      <c r="K24" s="15"/>
      <c r="L24" s="15"/>
    </row>
    <row r="25" spans="1:16" ht="15" thickBot="1" x14ac:dyDescent="0.35">
      <c r="B25" s="56"/>
      <c r="C25" s="51"/>
      <c r="D25" s="40">
        <v>8</v>
      </c>
      <c r="E25" s="40" t="s">
        <v>50</v>
      </c>
      <c r="F25" s="45">
        <f>8*2*4.16</f>
        <v>66.56</v>
      </c>
      <c r="H25" s="15"/>
      <c r="I25" s="15"/>
      <c r="J25" s="15"/>
      <c r="K25" s="15"/>
    </row>
    <row r="26" spans="1:16" ht="16.2" thickBot="1" x14ac:dyDescent="0.35">
      <c r="A26" s="3"/>
      <c r="B26" s="52" t="s">
        <v>42</v>
      </c>
      <c r="C26" s="53"/>
      <c r="D26" s="53"/>
      <c r="E26" s="53"/>
      <c r="F26" s="54"/>
      <c r="G26" s="15"/>
      <c r="H26" s="15"/>
      <c r="I26" s="15"/>
      <c r="J26" s="15"/>
      <c r="K26" s="15"/>
    </row>
    <row r="27" spans="1:16" x14ac:dyDescent="0.3">
      <c r="B27" s="41" t="s">
        <v>39</v>
      </c>
      <c r="C27" s="30" t="s">
        <v>0</v>
      </c>
      <c r="D27" s="42">
        <v>4</v>
      </c>
      <c r="E27" s="42" t="s">
        <v>44</v>
      </c>
      <c r="F27" s="46">
        <f>4*0.95*33.7</f>
        <v>128.06</v>
      </c>
    </row>
    <row r="28" spans="1:16" x14ac:dyDescent="0.3">
      <c r="B28" s="36" t="s">
        <v>40</v>
      </c>
      <c r="C28" s="31" t="s">
        <v>0</v>
      </c>
      <c r="D28" s="24">
        <v>8</v>
      </c>
      <c r="E28" s="24" t="s">
        <v>43</v>
      </c>
      <c r="F28" s="44">
        <f>8*0.91*11.3</f>
        <v>82.26400000000001</v>
      </c>
    </row>
    <row r="29" spans="1:16" ht="15" thickBot="1" x14ac:dyDescent="0.35">
      <c r="B29" s="37" t="s">
        <v>41</v>
      </c>
      <c r="C29" s="38" t="s">
        <v>0</v>
      </c>
      <c r="D29" s="39">
        <v>4</v>
      </c>
      <c r="E29" s="39" t="s">
        <v>45</v>
      </c>
      <c r="F29" s="47">
        <f>4*1.14*4.16</f>
        <v>18.9696</v>
      </c>
    </row>
    <row r="30" spans="1:16" x14ac:dyDescent="0.3">
      <c r="B30" s="32"/>
    </row>
    <row r="31" spans="1:16" x14ac:dyDescent="0.3">
      <c r="B31" s="32"/>
    </row>
  </sheetData>
  <mergeCells count="4">
    <mergeCell ref="C23:C25"/>
    <mergeCell ref="B20:F20"/>
    <mergeCell ref="B23:B25"/>
    <mergeCell ref="B26:F26"/>
  </mergeCells>
  <phoneticPr fontId="6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475DF-B456-4436-B375-B3AF37EED040}">
  <dimension ref="B2:N22"/>
  <sheetViews>
    <sheetView workbookViewId="0">
      <selection activeCell="O12" sqref="O12"/>
    </sheetView>
  </sheetViews>
  <sheetFormatPr defaultRowHeight="14.4" x14ac:dyDescent="0.3"/>
  <cols>
    <col min="3" max="3" width="29.77734375" customWidth="1"/>
    <col min="8" max="8" width="24.5546875" customWidth="1"/>
  </cols>
  <sheetData>
    <row r="2" spans="2:14" x14ac:dyDescent="0.3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2:14" x14ac:dyDescent="0.3">
      <c r="B3" s="19"/>
      <c r="C3" s="3"/>
      <c r="D3" s="5"/>
      <c r="E3" s="5"/>
      <c r="F3" s="3"/>
      <c r="G3" s="6"/>
      <c r="H3" s="6"/>
      <c r="I3" s="3"/>
      <c r="J3" s="4"/>
      <c r="K3" s="4"/>
      <c r="L3" s="3"/>
      <c r="M3" s="3"/>
      <c r="N3" s="3"/>
    </row>
    <row r="4" spans="2:14" ht="15.6" x14ac:dyDescent="0.3">
      <c r="B4" s="3"/>
      <c r="C4" s="11" t="s">
        <v>2</v>
      </c>
      <c r="D4" s="12" t="s">
        <v>7</v>
      </c>
      <c r="E4" s="12" t="s">
        <v>8</v>
      </c>
      <c r="F4" s="12" t="s">
        <v>9</v>
      </c>
      <c r="G4" s="12" t="s">
        <v>17</v>
      </c>
      <c r="H4" s="13" t="s">
        <v>10</v>
      </c>
      <c r="I4" s="13" t="s">
        <v>3</v>
      </c>
      <c r="J4" s="12" t="s">
        <v>0</v>
      </c>
      <c r="K4" s="12" t="s">
        <v>11</v>
      </c>
      <c r="L4" s="14" t="s">
        <v>1</v>
      </c>
      <c r="M4" s="3" t="s">
        <v>15</v>
      </c>
      <c r="N4" s="3"/>
    </row>
    <row r="5" spans="2:14" x14ac:dyDescent="0.3">
      <c r="B5" s="3"/>
      <c r="C5" s="8" t="s">
        <v>12</v>
      </c>
      <c r="D5" s="1">
        <v>2</v>
      </c>
      <c r="E5" s="1" t="s">
        <v>14</v>
      </c>
      <c r="F5" s="1">
        <v>9.9149999999999991</v>
      </c>
      <c r="G5" s="8" t="s">
        <v>14</v>
      </c>
      <c r="H5" s="9" t="s">
        <v>4</v>
      </c>
      <c r="I5" s="9">
        <v>74.5</v>
      </c>
      <c r="J5" s="1">
        <f>(D5*F5*I5)</f>
        <v>1477.3349999999998</v>
      </c>
      <c r="K5" s="2" t="s">
        <v>14</v>
      </c>
      <c r="L5" s="2" t="s">
        <v>14</v>
      </c>
      <c r="M5" s="3"/>
      <c r="N5" s="3"/>
    </row>
    <row r="6" spans="2:14" x14ac:dyDescent="0.3">
      <c r="B6" s="3"/>
      <c r="C6" s="1" t="s">
        <v>5</v>
      </c>
      <c r="D6" s="1">
        <v>4</v>
      </c>
      <c r="E6" s="1" t="s">
        <v>14</v>
      </c>
      <c r="F6" s="1">
        <v>1.89</v>
      </c>
      <c r="G6" s="8" t="s">
        <v>14</v>
      </c>
      <c r="H6" s="9" t="s">
        <v>4</v>
      </c>
      <c r="I6" s="9">
        <v>14.2</v>
      </c>
      <c r="J6" s="1">
        <f>(D6*F6*I6)</f>
        <v>107.35199999999999</v>
      </c>
      <c r="K6" s="2" t="s">
        <v>14</v>
      </c>
      <c r="L6" s="2" t="s">
        <v>14</v>
      </c>
      <c r="M6" s="3"/>
      <c r="N6" s="3"/>
    </row>
    <row r="7" spans="2:14" x14ac:dyDescent="0.3">
      <c r="B7" s="3"/>
      <c r="C7" s="8" t="s">
        <v>13</v>
      </c>
      <c r="D7" s="8">
        <v>1</v>
      </c>
      <c r="E7" s="8">
        <v>2.29</v>
      </c>
      <c r="F7" s="8">
        <v>9.9149999999999991</v>
      </c>
      <c r="G7" s="8" t="s">
        <v>14</v>
      </c>
      <c r="H7" s="9" t="s">
        <v>6</v>
      </c>
      <c r="I7" s="9">
        <v>10.6</v>
      </c>
      <c r="J7" s="1">
        <f>(D7*F7*I7)</f>
        <v>105.09899999999999</v>
      </c>
      <c r="K7" s="8"/>
      <c r="L7" s="8"/>
      <c r="M7" s="15"/>
    </row>
    <row r="8" spans="2:14" x14ac:dyDescent="0.3">
      <c r="B8" s="15"/>
      <c r="C8" s="8" t="s">
        <v>31</v>
      </c>
      <c r="D8" s="8" t="s">
        <v>14</v>
      </c>
      <c r="E8" s="8">
        <v>2.29</v>
      </c>
      <c r="F8" s="8">
        <v>9.9149999999999991</v>
      </c>
      <c r="G8" s="8">
        <v>0.04</v>
      </c>
      <c r="H8" s="8" t="s">
        <v>16</v>
      </c>
      <c r="I8" s="8"/>
      <c r="J8" s="8"/>
      <c r="K8" s="8">
        <f>E8*F8*G8</f>
        <v>0.90821399999999997</v>
      </c>
      <c r="L8" s="8"/>
      <c r="M8" s="15">
        <v>2200</v>
      </c>
    </row>
    <row r="9" spans="2:14" x14ac:dyDescent="0.3">
      <c r="B9" s="15"/>
      <c r="C9" s="8" t="s">
        <v>18</v>
      </c>
      <c r="D9" s="8" t="s">
        <v>14</v>
      </c>
      <c r="E9" s="8">
        <v>2.5</v>
      </c>
      <c r="F9" s="8">
        <v>10.29</v>
      </c>
      <c r="G9" s="8">
        <v>0.4</v>
      </c>
      <c r="H9" s="8" t="s">
        <v>20</v>
      </c>
      <c r="I9" s="8"/>
      <c r="J9" s="8"/>
      <c r="K9" s="8">
        <f>E9*F9*G9</f>
        <v>10.29</v>
      </c>
      <c r="L9" s="8"/>
      <c r="M9" s="15">
        <v>2500</v>
      </c>
    </row>
    <row r="10" spans="2:14" x14ac:dyDescent="0.3">
      <c r="B10" s="15"/>
      <c r="C10" s="8" t="s">
        <v>19</v>
      </c>
      <c r="D10" s="8" t="s">
        <v>14</v>
      </c>
      <c r="E10" s="8">
        <v>2.5</v>
      </c>
      <c r="F10" s="8">
        <v>7.29</v>
      </c>
      <c r="G10" s="8">
        <v>0.6</v>
      </c>
      <c r="H10" s="8" t="s">
        <v>21</v>
      </c>
      <c r="I10" s="8"/>
      <c r="J10" s="8"/>
      <c r="K10" s="8">
        <f t="shared" ref="K10" si="0">E10*F10*G10</f>
        <v>10.935</v>
      </c>
      <c r="L10" s="8"/>
      <c r="M10" s="15"/>
    </row>
    <row r="11" spans="2:14" x14ac:dyDescent="0.3">
      <c r="B11" s="15"/>
      <c r="C11" s="24" t="s">
        <v>30</v>
      </c>
      <c r="D11" s="24" t="s">
        <v>14</v>
      </c>
      <c r="E11" s="24"/>
      <c r="F11" s="24"/>
      <c r="G11" s="24">
        <v>0.04</v>
      </c>
      <c r="H11" s="24" t="s">
        <v>29</v>
      </c>
      <c r="I11" s="24"/>
      <c r="J11" s="24"/>
      <c r="K11" s="24">
        <f>L11*G11</f>
        <v>0.78120000000000012</v>
      </c>
      <c r="L11" s="24">
        <v>19.53</v>
      </c>
      <c r="M11" s="15"/>
    </row>
    <row r="12" spans="2:14" x14ac:dyDescent="0.3">
      <c r="B12" s="3"/>
      <c r="C12" s="24" t="s">
        <v>28</v>
      </c>
      <c r="D12" s="24" t="s">
        <v>14</v>
      </c>
      <c r="E12" s="24">
        <v>0.1</v>
      </c>
      <c r="F12" s="24">
        <v>24.6</v>
      </c>
      <c r="G12" s="24">
        <v>0.2</v>
      </c>
      <c r="H12" s="24" t="s">
        <v>29</v>
      </c>
      <c r="I12" s="24"/>
      <c r="J12" s="24"/>
      <c r="K12" s="24">
        <f>E12*F12*G12</f>
        <v>0.4920000000000001</v>
      </c>
      <c r="L12" s="24"/>
      <c r="M12" s="15"/>
    </row>
    <row r="13" spans="2:14" ht="18" x14ac:dyDescent="0.35">
      <c r="B13" s="23"/>
      <c r="M13" s="15"/>
    </row>
    <row r="14" spans="2:14" x14ac:dyDescent="0.3">
      <c r="B14" s="22"/>
      <c r="C14" s="57" t="s">
        <v>26</v>
      </c>
      <c r="D14" s="58"/>
      <c r="E14" s="58"/>
      <c r="F14" s="58"/>
      <c r="G14" s="58"/>
      <c r="H14" s="58"/>
      <c r="I14" s="58"/>
      <c r="J14" s="58"/>
      <c r="K14" s="58"/>
      <c r="L14" s="59"/>
      <c r="M14" s="15"/>
    </row>
    <row r="15" spans="2:14" ht="18" x14ac:dyDescent="0.35">
      <c r="B15" s="23"/>
      <c r="C15" s="8" t="s">
        <v>24</v>
      </c>
      <c r="D15" s="8">
        <v>2</v>
      </c>
      <c r="E15" s="8" t="s">
        <v>14</v>
      </c>
      <c r="F15" s="8">
        <v>9.9149999999999991</v>
      </c>
      <c r="G15" s="8" t="s">
        <v>14</v>
      </c>
      <c r="H15" s="8" t="s">
        <v>22</v>
      </c>
      <c r="I15" s="8">
        <v>3.61</v>
      </c>
      <c r="J15" s="8">
        <f>D15*F15*I15</f>
        <v>71.586299999999994</v>
      </c>
      <c r="K15" s="8"/>
      <c r="L15" s="8"/>
      <c r="M15" s="15"/>
    </row>
    <row r="16" spans="2:14" x14ac:dyDescent="0.3">
      <c r="B16" s="3"/>
      <c r="C16" s="8" t="s">
        <v>25</v>
      </c>
      <c r="D16" s="8">
        <v>12</v>
      </c>
      <c r="E16" s="8" t="s">
        <v>14</v>
      </c>
      <c r="F16" s="8">
        <v>1.1000000000000001</v>
      </c>
      <c r="G16" s="8" t="s">
        <v>14</v>
      </c>
      <c r="H16" s="8" t="s">
        <v>22</v>
      </c>
      <c r="I16" s="8">
        <v>3</v>
      </c>
      <c r="J16" s="8">
        <f>D16*F16*I16</f>
        <v>39.6</v>
      </c>
      <c r="K16" s="8"/>
      <c r="L16" s="8"/>
      <c r="M16" s="15"/>
    </row>
    <row r="17" spans="2:13" x14ac:dyDescent="0.3">
      <c r="B17" s="3"/>
      <c r="C17" s="10" t="s">
        <v>23</v>
      </c>
      <c r="D17" s="8"/>
      <c r="E17" s="8"/>
      <c r="F17" s="8"/>
      <c r="G17" s="8"/>
      <c r="H17" s="8"/>
      <c r="I17" s="8"/>
      <c r="J17" s="8"/>
      <c r="K17" s="8"/>
      <c r="L17" s="8"/>
      <c r="M17" s="15"/>
    </row>
    <row r="18" spans="2:13" x14ac:dyDescent="0.3">
      <c r="B18" s="3"/>
      <c r="C18" s="16" t="s">
        <v>27</v>
      </c>
      <c r="D18" s="17"/>
      <c r="E18" s="17"/>
      <c r="F18" s="17"/>
      <c r="G18" s="17"/>
      <c r="H18" s="17"/>
      <c r="I18" s="17"/>
      <c r="J18" s="17"/>
      <c r="K18" s="17"/>
      <c r="L18" s="18"/>
      <c r="M18" s="15"/>
    </row>
    <row r="19" spans="2:13" x14ac:dyDescent="0.3">
      <c r="B19" s="3"/>
      <c r="C19" s="8" t="s">
        <v>24</v>
      </c>
      <c r="D19" s="8">
        <v>4</v>
      </c>
      <c r="E19" s="8" t="s">
        <v>14</v>
      </c>
      <c r="F19" s="8">
        <v>9</v>
      </c>
      <c r="G19" s="8" t="s">
        <v>14</v>
      </c>
      <c r="H19" s="8" t="s">
        <v>22</v>
      </c>
      <c r="I19" s="8">
        <v>3.61</v>
      </c>
      <c r="J19" s="8">
        <f>D19*F19*I19</f>
        <v>129.96</v>
      </c>
      <c r="K19" s="8"/>
      <c r="L19" s="8"/>
      <c r="M19" s="15"/>
    </row>
    <row r="20" spans="2:13" x14ac:dyDescent="0.3">
      <c r="B20" s="3"/>
      <c r="C20" s="8" t="s">
        <v>25</v>
      </c>
      <c r="D20" s="8">
        <v>12</v>
      </c>
      <c r="E20" s="8" t="s">
        <v>14</v>
      </c>
      <c r="F20" s="8">
        <v>1.1000000000000001</v>
      </c>
      <c r="G20" s="8" t="s">
        <v>14</v>
      </c>
      <c r="H20" s="8" t="s">
        <v>22</v>
      </c>
      <c r="I20" s="8">
        <v>3</v>
      </c>
      <c r="J20" s="8">
        <f>D20*F20*I20</f>
        <v>39.6</v>
      </c>
      <c r="K20" s="8"/>
      <c r="L20" s="8"/>
    </row>
    <row r="21" spans="2:13" x14ac:dyDescent="0.3">
      <c r="B21" s="3"/>
      <c r="C21" s="10" t="s">
        <v>23</v>
      </c>
      <c r="D21" s="8"/>
      <c r="E21" s="8"/>
      <c r="F21" s="8"/>
      <c r="G21" s="8"/>
      <c r="H21" s="8"/>
      <c r="I21" s="8"/>
      <c r="J21" s="8"/>
      <c r="K21" s="8"/>
      <c r="L21" s="8"/>
    </row>
    <row r="22" spans="2:13" x14ac:dyDescent="0.3">
      <c r="C22" s="8"/>
      <c r="D22" s="7"/>
      <c r="E22" s="7"/>
      <c r="F22" s="7"/>
      <c r="G22" s="7"/>
      <c r="H22" s="8"/>
      <c r="I22" s="7"/>
      <c r="J22" s="7"/>
      <c r="K22" s="7"/>
      <c r="L22" s="7"/>
    </row>
  </sheetData>
  <mergeCells count="1">
    <mergeCell ref="C14:L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výměr_PP10</vt:lpstr>
      <vt:lpstr>POMOCNÉ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</dc:creator>
  <cp:lastModifiedBy>Klára Kasalová</cp:lastModifiedBy>
  <dcterms:created xsi:type="dcterms:W3CDTF">2021-08-04T11:54:26Z</dcterms:created>
  <dcterms:modified xsi:type="dcterms:W3CDTF">2024-01-04T13:20:57Z</dcterms:modified>
</cp:coreProperties>
</file>