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áš Kytlík\OneDrive\Dokumenty\2024\VŘ_RK_ulice B. Němcová\Elektro Sychra\"/>
    </mc:Choice>
  </mc:AlternateContent>
  <bookViews>
    <workbookView xWindow="240" yWindow="120" windowWidth="18060" windowHeight="7050"/>
  </bookViews>
  <sheets>
    <sheet name="Rekapitulace" sheetId="1" r:id="rId1"/>
    <sheet name="Položky všech ceníků" sheetId="2" r:id="rId2"/>
  </sheets>
  <definedNames>
    <definedName name="_xlnm.Print_Titles" localSheetId="1">'Položky všech ceníků'!$1:$8</definedName>
    <definedName name="_xlnm.Print_Titles" localSheetId="0">Rekapitulace!$1:$8</definedName>
    <definedName name="_xlnm.Print_Area" localSheetId="0">Rekapitulace!$A$1:$AE$56</definedName>
  </definedNames>
  <calcPr calcId="152511"/>
</workbook>
</file>

<file path=xl/calcChain.xml><?xml version="1.0" encoding="utf-8"?>
<calcChain xmlns="http://schemas.openxmlformats.org/spreadsheetml/2006/main">
  <c r="T40" i="1" l="1"/>
  <c r="AB131" i="2"/>
  <c r="AC132" i="2" s="1"/>
  <c r="I139" i="2" s="1"/>
  <c r="Z132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96" i="2"/>
  <c r="Z113" i="2"/>
  <c r="AB75" i="2"/>
  <c r="AB76" i="2"/>
  <c r="AB77" i="2"/>
  <c r="AB74" i="2"/>
  <c r="AC78" i="2" s="1"/>
  <c r="Z78" i="2"/>
  <c r="AB48" i="2"/>
  <c r="AB49" i="2"/>
  <c r="AB50" i="2"/>
  <c r="AB51" i="2"/>
  <c r="AB52" i="2"/>
  <c r="AB53" i="2"/>
  <c r="AB54" i="2"/>
  <c r="AB55" i="2"/>
  <c r="AB56" i="2"/>
  <c r="AB47" i="2"/>
  <c r="AC57" i="2" s="1"/>
  <c r="Z57" i="2"/>
  <c r="Z31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13" i="2"/>
  <c r="I142" i="2" l="1"/>
  <c r="T34" i="1"/>
  <c r="T35" i="1" s="1"/>
  <c r="T28" i="1"/>
  <c r="I86" i="2"/>
  <c r="I89" i="2"/>
  <c r="I67" i="2"/>
  <c r="I64" i="2"/>
  <c r="T26" i="1"/>
  <c r="T27" i="1" s="1"/>
  <c r="AC113" i="2"/>
  <c r="AC31" i="2"/>
  <c r="T29" i="1" l="1"/>
  <c r="T30" i="1" s="1"/>
  <c r="I124" i="2"/>
  <c r="I121" i="2"/>
  <c r="T24" i="1"/>
  <c r="T31" i="1" s="1"/>
  <c r="K45" i="1" s="1"/>
  <c r="I38" i="2"/>
  <c r="I41" i="2"/>
  <c r="P45" i="1" l="1"/>
  <c r="R45" i="1" s="1"/>
  <c r="K48" i="1" s="1"/>
</calcChain>
</file>

<file path=xl/sharedStrings.xml><?xml version="1.0" encoding="utf-8"?>
<sst xmlns="http://schemas.openxmlformats.org/spreadsheetml/2006/main" count="336" uniqueCount="203">
  <si>
    <r>
      <rPr>
        <b/>
        <sz val="16"/>
        <color rgb="FFFF0000"/>
        <rFont val="Arial"/>
      </rPr>
      <t>Elektro - Sychra, spol. s r.o.</t>
    </r>
  </si>
  <si>
    <t>Jilemnického 233, 562 01 Ústí nad Orlicí</t>
  </si>
  <si>
    <t>tel. 465 523140, 724 528590, fax 465 520214, e-mail: info@elektro-sychra.cz</t>
  </si>
  <si>
    <t xml:space="preserve">Zpracováno programem firmy SELPO Broumy, tel. +420 603 525768 </t>
  </si>
  <si>
    <t>Zakázka číslo:</t>
  </si>
  <si>
    <t>18057-3</t>
  </si>
  <si>
    <t>Název:</t>
  </si>
  <si>
    <t>Rekonstrukce komunikací na Sibiři, Rychnov nad Kněžnou, Vycpálkova, B. Němcové, 5.Května - 3. a 5. e</t>
  </si>
  <si>
    <t/>
  </si>
  <si>
    <t xml:space="preserve">3. etapa - SO 401-Veřejné osvětlení v ulici 5.Května - 2.část </t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</si>
  <si>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</si>
  <si>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</si>
  <si>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</si>
  <si>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</si>
  <si>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</si>
  <si>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</si>
  <si>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</si>
  <si>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</si>
  <si>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C21M - SONEPAR  -  MONTÁŽ</t>
  </si>
  <si>
    <t>2.</t>
  </si>
  <si>
    <t xml:space="preserve">   Pomocné a stavební práce</t>
  </si>
  <si>
    <t>3.</t>
  </si>
  <si>
    <t>C46M - Zemní práce  -  MONTÁŽ</t>
  </si>
  <si>
    <t>4.</t>
  </si>
  <si>
    <t xml:space="preserve">   Podíl přidružených výkonů 1,60% z C46M</t>
  </si>
  <si>
    <t>5.</t>
  </si>
  <si>
    <t>Výchozí revize elektro  -  MONTÁŽ</t>
  </si>
  <si>
    <t>6.</t>
  </si>
  <si>
    <t>MATERIÁL</t>
  </si>
  <si>
    <t>7.</t>
  </si>
  <si>
    <t xml:space="preserve">   Podružný materiál 5,00%</t>
  </si>
  <si>
    <t>CELKEM URN</t>
  </si>
  <si>
    <t>B.</t>
  </si>
  <si>
    <t>HZS</t>
  </si>
  <si>
    <t>8.</t>
  </si>
  <si>
    <t>Hodinová zúčtovací sazba</t>
  </si>
  <si>
    <t>CELKEM HZS</t>
  </si>
  <si>
    <t>C.</t>
  </si>
  <si>
    <t>VEDLEJŠÍ ROZPOČTOVÉ NÁKLADY</t>
  </si>
  <si>
    <t>9.</t>
  </si>
  <si>
    <t>Cestovné, úklid pracoviště</t>
  </si>
  <si>
    <t>10.</t>
  </si>
  <si>
    <t xml:space="preserve">Zaměření a zakreslení skutečného stavu </t>
  </si>
  <si>
    <t>CELKEM VRN</t>
  </si>
  <si>
    <t>Σ</t>
  </si>
  <si>
    <t>REKAPITULACE CELKEM</t>
  </si>
  <si>
    <t>DPH</t>
  </si>
  <si>
    <t>Celkem s DPH</t>
  </si>
  <si>
    <t>Sazba 21,00%</t>
  </si>
  <si>
    <t>Celkem:</t>
  </si>
  <si>
    <t xml:space="preserve">
</t>
  </si>
  <si>
    <t>vypracoval:</t>
  </si>
  <si>
    <t>Jiří Skalický</t>
  </si>
  <si>
    <t>e-mail:</t>
  </si>
  <si>
    <t>info@elektro-sychra.cz</t>
  </si>
  <si>
    <t>dne:</t>
  </si>
  <si>
    <t>5.8.2019</t>
  </si>
  <si>
    <t>C21M - SONEPAR</t>
  </si>
  <si>
    <t>Poř.č.</t>
  </si>
  <si>
    <t>Číslo pol.</t>
  </si>
  <si>
    <t>Cena/jedn. [Kč]</t>
  </si>
  <si>
    <t>Množství</t>
  </si>
  <si>
    <t>Jedn.</t>
  </si>
  <si>
    <t>Celkem [Kč]</t>
  </si>
  <si>
    <t>210100001</t>
  </si>
  <si>
    <t>ukončení vodiče v rozvaděči vč. zapojení a koncovky do 2.5mm2</t>
  </si>
  <si>
    <t>24,00</t>
  </si>
  <si>
    <t>ks</t>
  </si>
  <si>
    <t>210100003</t>
  </si>
  <si>
    <t>ukončení vodiče v rozvaděči vč. zapojení a koncovky do 16mm2</t>
  </si>
  <si>
    <t>50,00</t>
  </si>
  <si>
    <t>210122051</t>
  </si>
  <si>
    <t>svodič přepětí nn 3. stupeň jednopólový pro LED svítidlo</t>
  </si>
  <si>
    <t>4,00</t>
  </si>
  <si>
    <t>210204002</t>
  </si>
  <si>
    <t>stožár sadový ocelový</t>
  </si>
  <si>
    <t>210204103</t>
  </si>
  <si>
    <t>výložník ocelový 1-ramenný do hmotnosti 35kg</t>
  </si>
  <si>
    <t>210204120</t>
  </si>
  <si>
    <t>stožárová ochranná manžeta</t>
  </si>
  <si>
    <t>210204201</t>
  </si>
  <si>
    <t>elektrovýzbroj stožáru pro 1 okruh</t>
  </si>
  <si>
    <t>210220011</t>
  </si>
  <si>
    <t>asfaltový nátěr svárů - spojek</t>
  </si>
  <si>
    <t>6,00</t>
  </si>
  <si>
    <t>m</t>
  </si>
  <si>
    <t>210220013</t>
  </si>
  <si>
    <t>smršťovací návlek - chránička</t>
  </si>
  <si>
    <t>210220021</t>
  </si>
  <si>
    <t>uzemnění v zemi FeZn do 120 mm2 vč. svorek, propojení a izolace spojů</t>
  </si>
  <si>
    <t>140,00</t>
  </si>
  <si>
    <t>210220022</t>
  </si>
  <si>
    <t>uzemnění v zemi FeZn průměru 8-10mm vč. svorek, propojení a izolace spojů</t>
  </si>
  <si>
    <t>20,00</t>
  </si>
  <si>
    <t>210810005</t>
  </si>
  <si>
    <t>CYKY-CYKYm 3Cx1.5mm2 (CYKY 3J1.5) 750V (VU)</t>
  </si>
  <si>
    <t>30,00</t>
  </si>
  <si>
    <t>210810013</t>
  </si>
  <si>
    <t>CYKY-CYKYm 4Bx10mm2 (CYKY 4J10) 750V (VU)</t>
  </si>
  <si>
    <t>320,00</t>
  </si>
  <si>
    <t>210950201</t>
  </si>
  <si>
    <t>přípl. za zatahování kab. při váze kab. do 0.75kg</t>
  </si>
  <si>
    <t>200,00</t>
  </si>
  <si>
    <t>216010054</t>
  </si>
  <si>
    <t>trubka instalační KOPOFLEX průměr 75mm</t>
  </si>
  <si>
    <t>216202013</t>
  </si>
  <si>
    <t xml:space="preserve">svítidlo LED na sloup - výložník </t>
  </si>
  <si>
    <t>216220239</t>
  </si>
  <si>
    <t>montáž svorky SP1</t>
  </si>
  <si>
    <t>216220242</t>
  </si>
  <si>
    <t>montáž svorky SR03</t>
  </si>
  <si>
    <t>10,00</t>
  </si>
  <si>
    <t>Celkem za ceník:</t>
  </si>
  <si>
    <t>Cena:</t>
  </si>
  <si>
    <t>Kč</t>
  </si>
  <si>
    <t>C46M - Zemní práce</t>
  </si>
  <si>
    <t>460010022</t>
  </si>
  <si>
    <t>vytyč.trati kab.vedení podél silnice</t>
  </si>
  <si>
    <t>0,50</t>
  </si>
  <si>
    <t>km</t>
  </si>
  <si>
    <t>460050003</t>
  </si>
  <si>
    <t>jáma pro stožár  do 6m v rovině, zem.tř.3</t>
  </si>
  <si>
    <t>460080101</t>
  </si>
  <si>
    <t>rozbourání betonového základu</t>
  </si>
  <si>
    <t>3,00</t>
  </si>
  <si>
    <t>m3</t>
  </si>
  <si>
    <t>460100002</t>
  </si>
  <si>
    <t>pouzdrový základ pro stožár VO mimo trasu 25x150 cm</t>
  </si>
  <si>
    <t>460200163</t>
  </si>
  <si>
    <t>Hloubení kabelových nezapažených rýh ručně š. 35 cm, hl. 80 cm, v hornině tř. 3</t>
  </si>
  <si>
    <t>460201603</t>
  </si>
  <si>
    <t>Hloubení kabelových nezapažených rýh jakýchkoli rozměrů strojně v hornině tř. 3</t>
  </si>
  <si>
    <t>110,00</t>
  </si>
  <si>
    <t>460421082</t>
  </si>
  <si>
    <t>Lože kabelů z písku nebo štěrkopísku tl. 5 cm nad kabel, kryté plastovou folií, š. lože do 50 cm</t>
  </si>
  <si>
    <t>460560143</t>
  </si>
  <si>
    <t>Zásyp rýh ručně šířky 35 cm, hloubky 60 cm, z horniny tř. 3</t>
  </si>
  <si>
    <t>460600061</t>
  </si>
  <si>
    <t>Odvoz suti a vybouraných hmot do 1 km</t>
  </si>
  <si>
    <t>17,00</t>
  </si>
  <si>
    <t>t</t>
  </si>
  <si>
    <t>460620013</t>
  </si>
  <si>
    <t>Provizorní úprava terénu se zhutněním, v hornině tř. 3</t>
  </si>
  <si>
    <t>450,00</t>
  </si>
  <si>
    <t>m2</t>
  </si>
  <si>
    <t>Výchozí revize elektro</t>
  </si>
  <si>
    <t>320410001</t>
  </si>
  <si>
    <t>Celk.prohl.el.zaříz.a vyhot.rev.zp.do 50.tis.mont.</t>
  </si>
  <si>
    <t>1,00</t>
  </si>
  <si>
    <t>objem</t>
  </si>
  <si>
    <t>320410010</t>
  </si>
  <si>
    <t>Izolační zkouška silových kabelů nn do 4x25mm2</t>
  </si>
  <si>
    <t>kabel</t>
  </si>
  <si>
    <t>320410017</t>
  </si>
  <si>
    <t>Měření odporu nulových smyček 3-fáz.vedení 3x400V</t>
  </si>
  <si>
    <t>okruh</t>
  </si>
  <si>
    <t>320410020</t>
  </si>
  <si>
    <t>Měř.zemn.odporu pro zem.sít do 200m pásku</t>
  </si>
  <si>
    <t>měření</t>
  </si>
  <si>
    <t>Materiály</t>
  </si>
  <si>
    <t>1005954</t>
  </si>
  <si>
    <t>Svorka SR 03 litina FeZn pro spojení páska/drát (litina)</t>
  </si>
  <si>
    <t>KS</t>
  </si>
  <si>
    <t>1008910</t>
  </si>
  <si>
    <t>Pásovina zemnící 30/4 FeZn (balení 25kg)</t>
  </si>
  <si>
    <t>KG</t>
  </si>
  <si>
    <t>1010833</t>
  </si>
  <si>
    <t>Svorka SP 1 FeZn připojovací (2 šrouby)</t>
  </si>
  <si>
    <t>1011764</t>
  </si>
  <si>
    <t>Drát zemnící FeZn 10   1kg=1,61m</t>
  </si>
  <si>
    <t>1177860</t>
  </si>
  <si>
    <t>Trubka zemní ohebná KOPOFLEX  75 červená 50m</t>
  </si>
  <si>
    <t>M</t>
  </si>
  <si>
    <t>1192889</t>
  </si>
  <si>
    <t>Manžeta plastová PM 114</t>
  </si>
  <si>
    <t>1237858</t>
  </si>
  <si>
    <t>Elektrovýzbroj SV-B-9.10.5</t>
  </si>
  <si>
    <t>1240048</t>
  </si>
  <si>
    <t>Výložník lomený SK 1-1000 Z pro stožáry S,K,KL,KLA,KLB,KA,KLL</t>
  </si>
  <si>
    <t>1257864</t>
  </si>
  <si>
    <t>Kabel CYKY-J  3x 1,5 /100m</t>
  </si>
  <si>
    <t>1257998</t>
  </si>
  <si>
    <t>Svodič přepětí DA-320-LED</t>
  </si>
  <si>
    <t>1258075</t>
  </si>
  <si>
    <t>Kabel CYKY-J  4x10 buben</t>
  </si>
  <si>
    <t>1275131</t>
  </si>
  <si>
    <t>LED svítidlo na sloup nebo výložník Nicole, 25W, 2850lm, 3000K</t>
  </si>
  <si>
    <t>1617153</t>
  </si>
  <si>
    <t>Trubička smršťovací za tepla MDT-A 12/3mm - 1 metr 3M</t>
  </si>
  <si>
    <t>7122001</t>
  </si>
  <si>
    <t>Sprej ochranný izolační gumoasfalt Scotch 1600 /400ml 3M</t>
  </si>
  <si>
    <t>7763605</t>
  </si>
  <si>
    <t>Stožár sadový LBH 6 - A bezpaticový dvoustupňový</t>
  </si>
  <si>
    <t>90001</t>
  </si>
  <si>
    <t>kopaný písek</t>
  </si>
  <si>
    <t>90006</t>
  </si>
  <si>
    <t>fólie z polyetylenu šíře 330mm</t>
  </si>
  <si>
    <t>Celkem za materiály:</t>
  </si>
  <si>
    <t>Práce v HZS</t>
  </si>
  <si>
    <t>Strojní práce při demontáži a montáži VO</t>
  </si>
  <si>
    <t>hod.</t>
  </si>
  <si>
    <t>Celkem za práci v HZS:</t>
  </si>
  <si>
    <t xml:space="preserve">Celkem: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</si>
</sst>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5]#,##0.00;\-#,##0.00"/>
    <numFmt numFmtId="165" formatCode="[$-10405]#,##0;\-#,##0"/>
  </numFmts>
  <fonts count="16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  <font>
      <b/>
      <sz val="9"/>
      <color rgb="FF000000"/>
      <name val="Arial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12" fillId="0" borderId="0"/>
  </cellStyleXfs>
  <cellXfs count="66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3" borderId="0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vertical="top" wrapText="1" readingOrder="1"/>
    </xf>
    <xf numFmtId="0" fontId="8" fillId="0" borderId="10" xfId="1" applyNumberFormat="1" applyFont="1" applyFill="1" applyBorder="1" applyAlignment="1">
      <alignment vertical="center" wrapText="1" readingOrder="1"/>
    </xf>
    <xf numFmtId="0" fontId="1" fillId="0" borderId="0" xfId="0" applyFont="1" applyFill="1" applyBorder="1"/>
    <xf numFmtId="0" fontId="1" fillId="0" borderId="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7" fillId="0" borderId="0" xfId="1" applyNumberFormat="1" applyFont="1" applyFill="1" applyBorder="1" applyAlignment="1">
      <alignment horizontal="center" vertical="top" wrapText="1" readingOrder="1"/>
    </xf>
    <xf numFmtId="0" fontId="8" fillId="0" borderId="9" xfId="1" applyNumberFormat="1" applyFont="1" applyFill="1" applyBorder="1" applyAlignment="1">
      <alignment horizontal="right" vertical="top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8" fillId="0" borderId="9" xfId="1" applyNumberFormat="1" applyFont="1" applyFill="1" applyBorder="1" applyAlignment="1">
      <alignment vertical="top" wrapText="1" readingOrder="1"/>
    </xf>
    <xf numFmtId="0" fontId="5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6" fillId="2" borderId="0" xfId="1" applyNumberFormat="1" applyFont="1" applyFill="1" applyBorder="1" applyAlignment="1">
      <alignment vertical="top" wrapText="1" readingOrder="1"/>
    </xf>
    <xf numFmtId="0" fontId="9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left" vertical="top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8" fillId="0" borderId="9" xfId="1" applyNumberFormat="1" applyFont="1" applyFill="1" applyBorder="1" applyAlignment="1">
      <alignment horizontal="left" vertical="center" wrapText="1" readingOrder="1"/>
    </xf>
    <xf numFmtId="0" fontId="8" fillId="0" borderId="9" xfId="1" applyNumberFormat="1" applyFont="1" applyFill="1" applyBorder="1" applyAlignment="1">
      <alignment vertical="center" wrapText="1" readingOrder="1"/>
    </xf>
    <xf numFmtId="0" fontId="8" fillId="0" borderId="9" xfId="1" applyNumberFormat="1" applyFont="1" applyFill="1" applyBorder="1" applyAlignment="1">
      <alignment horizontal="right" vertical="center" wrapText="1" readingOrder="1"/>
    </xf>
    <xf numFmtId="0" fontId="10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1" fillId="0" borderId="7" xfId="1" applyNumberFormat="1" applyFont="1" applyFill="1" applyBorder="1" applyAlignment="1">
      <alignment horizontal="right" vertical="top" wrapText="1" readingOrder="1"/>
    </xf>
    <xf numFmtId="0" fontId="11" fillId="0" borderId="0" xfId="1" applyNumberFormat="1" applyFont="1" applyFill="1" applyBorder="1" applyAlignment="1">
      <alignment horizontal="right" vertical="top" wrapText="1" readingOrder="1"/>
    </xf>
    <xf numFmtId="0" fontId="9" fillId="0" borderId="0" xfId="1" applyNumberFormat="1" applyFont="1" applyFill="1" applyBorder="1" applyAlignment="1">
      <alignment horizontal="left" vertical="top" wrapText="1" readingOrder="1"/>
    </xf>
    <xf numFmtId="0" fontId="8" fillId="0" borderId="1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8" fillId="0" borderId="10" xfId="1" applyNumberFormat="1" applyFont="1" applyFill="1" applyBorder="1" applyAlignment="1">
      <alignment vertical="top" wrapText="1" readingOrder="1"/>
    </xf>
    <xf numFmtId="164" fontId="9" fillId="0" borderId="0" xfId="1" applyNumberFormat="1" applyFont="1" applyFill="1" applyBorder="1" applyAlignment="1">
      <alignment horizontal="right" vertical="top" wrapText="1" readingOrder="1"/>
    </xf>
    <xf numFmtId="0" fontId="8" fillId="0" borderId="10" xfId="1" applyNumberFormat="1" applyFont="1" applyFill="1" applyBorder="1" applyAlignment="1">
      <alignment horizontal="right" vertical="center" wrapText="1" readingOrder="1"/>
    </xf>
    <xf numFmtId="0" fontId="8" fillId="0" borderId="10" xfId="1" applyNumberFormat="1" applyFont="1" applyFill="1" applyBorder="1" applyAlignment="1">
      <alignment vertical="center" wrapText="1" readingOrder="1"/>
    </xf>
    <xf numFmtId="165" fontId="9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 applyAlignment="1">
      <alignment wrapText="1"/>
    </xf>
    <xf numFmtId="0" fontId="8" fillId="0" borderId="0" xfId="1" applyNumberFormat="1" applyFont="1" applyFill="1" applyBorder="1" applyAlignment="1">
      <alignment vertical="top" readingOrder="1"/>
    </xf>
    <xf numFmtId="0" fontId="1" fillId="0" borderId="0" xfId="0" applyFont="1" applyFill="1" applyBorder="1" applyAlignment="1"/>
    <xf numFmtId="164" fontId="11" fillId="0" borderId="7" xfId="1" applyNumberFormat="1" applyFont="1" applyFill="1" applyBorder="1" applyAlignment="1">
      <alignment horizontal="right" vertical="top" wrapText="1" readingOrder="1"/>
    </xf>
    <xf numFmtId="164" fontId="11" fillId="0" borderId="0" xfId="1" applyNumberFormat="1" applyFont="1" applyFill="1" applyBorder="1" applyAlignment="1">
      <alignment horizontal="right" vertical="top" wrapText="1" readingOrder="1"/>
    </xf>
    <xf numFmtId="0" fontId="13" fillId="0" borderId="10" xfId="1" applyNumberFormat="1" applyFont="1" applyFill="1" applyBorder="1" applyAlignment="1">
      <alignment horizontal="center" vertical="center" wrapText="1" readingOrder="1"/>
    </xf>
    <xf numFmtId="0" fontId="14" fillId="0" borderId="10" xfId="1" applyNumberFormat="1" applyFont="1" applyFill="1" applyBorder="1" applyAlignment="1">
      <alignment vertical="top" wrapText="1" readingOrder="1"/>
    </xf>
    <xf numFmtId="164" fontId="15" fillId="0" borderId="10" xfId="1" applyNumberFormat="1" applyFont="1" applyFill="1" applyBorder="1" applyAlignment="1">
      <alignment vertical="top" wrapText="1" readingOrder="1"/>
    </xf>
    <xf numFmtId="0" fontId="13" fillId="0" borderId="10" xfId="1" applyNumberFormat="1" applyFont="1" applyFill="1" applyBorder="1" applyAlignment="1">
      <alignment vertical="center" wrapText="1" readingOrder="1"/>
    </xf>
    <xf numFmtId="164" fontId="13" fillId="0" borderId="10" xfId="1" applyNumberFormat="1" applyFont="1" applyFill="1" applyBorder="1" applyAlignment="1">
      <alignment vertical="center" wrapText="1" readingOrder="1"/>
    </xf>
    <xf numFmtId="2" fontId="11" fillId="0" borderId="7" xfId="1" applyNumberFormat="1" applyFont="1" applyFill="1" applyBorder="1" applyAlignment="1">
      <alignment horizontal="right" vertical="top" wrapText="1" readingOrder="1"/>
    </xf>
    <xf numFmtId="2" fontId="1" fillId="0" borderId="7" xfId="1" applyNumberFormat="1" applyFont="1" applyFill="1" applyBorder="1" applyAlignment="1">
      <alignment vertical="top" wrapText="1"/>
    </xf>
    <xf numFmtId="2" fontId="11" fillId="0" borderId="7" xfId="1" applyNumberFormat="1" applyFont="1" applyFill="1" applyBorder="1" applyAlignment="1">
      <alignment horizontal="right" vertical="top" wrapText="1" readingOrder="1"/>
    </xf>
    <xf numFmtId="2" fontId="11" fillId="0" borderId="0" xfId="1" applyNumberFormat="1" applyFont="1" applyFill="1" applyBorder="1" applyAlignment="1">
      <alignment horizontal="right" vertical="top" wrapText="1" readingOrder="1"/>
    </xf>
    <xf numFmtId="2" fontId="1" fillId="0" borderId="0" xfId="0" applyNumberFormat="1" applyFont="1" applyFill="1" applyBorder="1"/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0</xdr:row>
      <xdr:rowOff>0</xdr:rowOff>
    </xdr:from>
    <xdr:to>
      <xdr:col>29</xdr:col>
      <xdr:colOff>0</xdr:colOff>
      <xdr:row>0</xdr:row>
      <xdr:rowOff>215900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0</xdr:row>
      <xdr:rowOff>0</xdr:rowOff>
    </xdr:from>
    <xdr:to>
      <xdr:col>30</xdr:col>
      <xdr:colOff>0</xdr:colOff>
      <xdr:row>0</xdr:row>
      <xdr:rowOff>215900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7"/>
  <sheetViews>
    <sheetView showGridLines="0" tabSelected="1" view="pageBreakPreview" zoomScale="130" zoomScaleNormal="100" zoomScaleSheetLayoutView="130" workbookViewId="0">
      <pane ySplit="8" topLeftCell="A9" activePane="bottomLeft" state="frozen"/>
      <selection pane="bottomLeft" activeCell="AF48" sqref="AF48"/>
    </sheetView>
  </sheetViews>
  <sheetFormatPr defaultRowHeight="15" x14ac:dyDescent="0.25"/>
  <cols>
    <col min="1" max="2" width="0.5703125" customWidth="1"/>
    <col min="3" max="3" width="1.140625" customWidth="1"/>
    <col min="4" max="5" width="0.28515625" customWidth="1"/>
    <col min="6" max="6" width="6.42578125" customWidth="1"/>
    <col min="7" max="7" width="0.5703125" customWidth="1"/>
    <col min="8" max="8" width="1.42578125" customWidth="1"/>
    <col min="9" max="9" width="3.5703125" customWidth="1"/>
    <col min="10" max="10" width="0" hidden="1" customWidth="1"/>
    <col min="11" max="11" width="5.42578125" customWidth="1"/>
    <col min="12" max="12" width="8.5703125" customWidth="1"/>
    <col min="13" max="13" width="0.28515625" customWidth="1"/>
    <col min="14" max="14" width="1.42578125" customWidth="1"/>
    <col min="15" max="15" width="0.28515625" customWidth="1"/>
    <col min="16" max="16" width="0" hidden="1" customWidth="1"/>
    <col min="17" max="17" width="15.28515625" customWidth="1"/>
    <col min="18" max="18" width="15.7109375" customWidth="1"/>
    <col min="19" max="19" width="8.5703125" customWidth="1"/>
    <col min="20" max="20" width="3.28515625" customWidth="1"/>
    <col min="21" max="21" width="0.28515625" customWidth="1"/>
    <col min="22" max="22" width="9.85546875" customWidth="1"/>
    <col min="23" max="23" width="2.42578125" customWidth="1"/>
    <col min="24" max="24" width="6.85546875" customWidth="1"/>
    <col min="25" max="25" width="7.28515625" customWidth="1"/>
    <col min="26" max="26" width="0" hidden="1" customWidth="1"/>
    <col min="27" max="27" width="1.28515625" customWidth="1"/>
    <col min="28" max="29" width="0.5703125" customWidth="1"/>
    <col min="30" max="31" width="0" hidden="1" customWidth="1"/>
  </cols>
  <sheetData>
    <row r="1" spans="1:30" ht="17.100000000000001" customHeight="1" x14ac:dyDescent="0.25">
      <c r="N1" s="20" t="s">
        <v>0</v>
      </c>
      <c r="O1" s="21"/>
      <c r="P1" s="21"/>
      <c r="Q1" s="21"/>
      <c r="R1" s="21"/>
      <c r="S1" s="21"/>
      <c r="T1" s="21"/>
      <c r="W1" s="21"/>
      <c r="X1" s="21"/>
      <c r="Y1" s="21"/>
      <c r="Z1" s="21"/>
      <c r="AA1" s="21"/>
      <c r="AB1" s="21"/>
      <c r="AC1" s="21"/>
      <c r="AD1" s="21"/>
    </row>
    <row r="2" spans="1:30" x14ac:dyDescent="0.25">
      <c r="N2" s="21"/>
      <c r="O2" s="21"/>
      <c r="P2" s="21"/>
      <c r="Q2" s="21"/>
      <c r="R2" s="21"/>
      <c r="S2" s="21"/>
      <c r="T2" s="21"/>
    </row>
    <row r="3" spans="1:30" x14ac:dyDescent="0.25">
      <c r="M3" s="22" t="s">
        <v>1</v>
      </c>
      <c r="N3" s="21"/>
      <c r="O3" s="21"/>
      <c r="P3" s="21"/>
      <c r="Q3" s="21"/>
      <c r="R3" s="21"/>
      <c r="S3" s="21"/>
      <c r="T3" s="21"/>
      <c r="U3" s="21"/>
    </row>
    <row r="4" spans="1:30" x14ac:dyDescent="0.25">
      <c r="H4" s="22" t="s">
        <v>2</v>
      </c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</row>
    <row r="5" spans="1:30" ht="2.85" customHeight="1" x14ac:dyDescent="0.25"/>
    <row r="6" spans="1:30" ht="1.3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30" ht="11.25" customHeight="1" x14ac:dyDescent="0.25">
      <c r="A7" s="23" t="s">
        <v>3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</row>
    <row r="8" spans="1:30" ht="0" hidden="1" customHeight="1" x14ac:dyDescent="0.25"/>
    <row r="9" spans="1:30" ht="2.85" customHeight="1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30" ht="5.65" customHeight="1" x14ac:dyDescent="0.25"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5"/>
      <c r="AB10" s="6"/>
    </row>
    <row r="11" spans="1:30" ht="16.350000000000001" customHeight="1" x14ac:dyDescent="0.25">
      <c r="B11" s="7"/>
      <c r="C11" s="2"/>
      <c r="D11" s="2"/>
      <c r="E11" s="28" t="s">
        <v>4</v>
      </c>
      <c r="F11" s="29"/>
      <c r="G11" s="29"/>
      <c r="H11" s="29"/>
      <c r="I11" s="29"/>
      <c r="J11" s="29"/>
      <c r="K11" s="29"/>
      <c r="L11" s="30" t="s">
        <v>5</v>
      </c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"/>
      <c r="AA11" s="8"/>
      <c r="AB11" s="6"/>
    </row>
    <row r="12" spans="1:30" ht="16.350000000000001" customHeight="1" x14ac:dyDescent="0.25">
      <c r="B12" s="7"/>
      <c r="C12" s="2"/>
      <c r="D12" s="2"/>
      <c r="E12" s="28" t="s">
        <v>6</v>
      </c>
      <c r="F12" s="29"/>
      <c r="G12" s="29"/>
      <c r="H12" s="29"/>
      <c r="I12" s="29"/>
      <c r="J12" s="29"/>
      <c r="K12" s="29"/>
      <c r="L12" s="30" t="s">
        <v>7</v>
      </c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"/>
      <c r="AA12" s="8"/>
      <c r="AB12" s="6"/>
    </row>
    <row r="13" spans="1:30" ht="16.350000000000001" customHeight="1" x14ac:dyDescent="0.25">
      <c r="B13" s="7"/>
      <c r="C13" s="2"/>
      <c r="D13" s="2"/>
      <c r="E13" s="28" t="s">
        <v>8</v>
      </c>
      <c r="F13" s="29"/>
      <c r="G13" s="29"/>
      <c r="H13" s="29"/>
      <c r="I13" s="29"/>
      <c r="J13" s="29"/>
      <c r="K13" s="29"/>
      <c r="L13" s="30" t="s">
        <v>9</v>
      </c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"/>
      <c r="AA13" s="8"/>
      <c r="AB13" s="6"/>
    </row>
    <row r="14" spans="1:30" ht="2.85" customHeight="1" x14ac:dyDescent="0.25">
      <c r="B14" s="9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1"/>
      <c r="AB14" s="6"/>
    </row>
    <row r="15" spans="1:30" ht="0" hidden="1" customHeight="1" x14ac:dyDescent="0.25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</row>
    <row r="16" spans="1:30" ht="2.85" customHeight="1" x14ac:dyDescent="0.25">
      <c r="B16" s="2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</row>
    <row r="17" spans="2:28" ht="14.25" customHeight="1" x14ac:dyDescent="0.25"/>
    <row r="18" spans="2:28" ht="2.85" customHeight="1" x14ac:dyDescent="0.25"/>
    <row r="19" spans="2:28" ht="0" hidden="1" customHeight="1" x14ac:dyDescent="0.25"/>
    <row r="20" spans="2:28" ht="17.100000000000001" customHeight="1" x14ac:dyDescent="0.25">
      <c r="B20" s="24" t="s">
        <v>10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</row>
    <row r="21" spans="2:28" ht="2.85" customHeight="1" x14ac:dyDescent="0.25"/>
    <row r="22" spans="2:28" ht="11.45" customHeight="1" x14ac:dyDescent="0.25">
      <c r="B22" s="25" t="s">
        <v>11</v>
      </c>
      <c r="C22" s="26"/>
      <c r="D22" s="26"/>
      <c r="E22" s="26"/>
      <c r="F22" s="26"/>
      <c r="G22" s="27" t="s">
        <v>12</v>
      </c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5" t="s">
        <v>13</v>
      </c>
      <c r="U22" s="26"/>
      <c r="V22" s="26"/>
      <c r="W22" s="26"/>
      <c r="X22" s="25" t="s">
        <v>14</v>
      </c>
      <c r="Y22" s="26"/>
      <c r="Z22" s="26"/>
      <c r="AA22" s="26"/>
      <c r="AB22" s="26"/>
    </row>
    <row r="23" spans="2:28" ht="11.45" customHeight="1" x14ac:dyDescent="0.25">
      <c r="B23" s="33" t="s">
        <v>15</v>
      </c>
      <c r="C23" s="21"/>
      <c r="D23" s="21"/>
      <c r="E23" s="21"/>
      <c r="F23" s="21"/>
      <c r="G23" s="34" t="s">
        <v>16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35" t="s">
        <v>8</v>
      </c>
      <c r="U23" s="21"/>
      <c r="V23" s="21"/>
      <c r="W23" s="21"/>
      <c r="X23" s="35" t="s">
        <v>8</v>
      </c>
      <c r="Y23" s="21"/>
      <c r="Z23" s="21"/>
      <c r="AA23" s="21"/>
      <c r="AB23" s="21"/>
    </row>
    <row r="24" spans="2:28" ht="11.25" customHeight="1" x14ac:dyDescent="0.25">
      <c r="B24" s="31" t="s">
        <v>17</v>
      </c>
      <c r="C24" s="21"/>
      <c r="D24" s="21"/>
      <c r="E24" s="21"/>
      <c r="F24" s="21"/>
      <c r="G24" s="32" t="s">
        <v>18</v>
      </c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31">
        <f>'Položky všech ceníků'!AC31</f>
        <v>0</v>
      </c>
      <c r="U24" s="21"/>
      <c r="V24" s="21"/>
      <c r="W24" s="21"/>
      <c r="X24" s="31"/>
      <c r="Y24" s="21"/>
      <c r="Z24" s="21"/>
      <c r="AA24" s="21"/>
      <c r="AB24" s="21"/>
    </row>
    <row r="25" spans="2:28" ht="11.45" customHeight="1" x14ac:dyDescent="0.25">
      <c r="B25" s="31" t="s">
        <v>19</v>
      </c>
      <c r="C25" s="21"/>
      <c r="D25" s="21"/>
      <c r="E25" s="21"/>
      <c r="F25" s="21"/>
      <c r="G25" s="32" t="s">
        <v>20</v>
      </c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31"/>
      <c r="U25" s="21"/>
      <c r="V25" s="21"/>
      <c r="W25" s="21"/>
      <c r="X25" s="31"/>
      <c r="Y25" s="21"/>
      <c r="Z25" s="21"/>
      <c r="AA25" s="21"/>
      <c r="AB25" s="21"/>
    </row>
    <row r="26" spans="2:28" ht="11.45" customHeight="1" x14ac:dyDescent="0.25">
      <c r="B26" s="31" t="s">
        <v>21</v>
      </c>
      <c r="C26" s="21"/>
      <c r="D26" s="21"/>
      <c r="E26" s="21"/>
      <c r="F26" s="21"/>
      <c r="G26" s="32" t="s">
        <v>22</v>
      </c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31">
        <f>'Položky všech ceníků'!AC57</f>
        <v>0</v>
      </c>
      <c r="U26" s="21"/>
      <c r="V26" s="21"/>
      <c r="W26" s="21"/>
      <c r="X26" s="31"/>
      <c r="Y26" s="21"/>
      <c r="Z26" s="21"/>
      <c r="AA26" s="21"/>
      <c r="AB26" s="21"/>
    </row>
    <row r="27" spans="2:28" ht="11.45" customHeight="1" x14ac:dyDescent="0.25">
      <c r="B27" s="31" t="s">
        <v>23</v>
      </c>
      <c r="C27" s="21"/>
      <c r="D27" s="21"/>
      <c r="E27" s="21"/>
      <c r="F27" s="21"/>
      <c r="G27" s="32" t="s">
        <v>24</v>
      </c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31">
        <f>SUM(T26*0.016)</f>
        <v>0</v>
      </c>
      <c r="U27" s="21"/>
      <c r="V27" s="21"/>
      <c r="W27" s="21"/>
      <c r="X27" s="31"/>
      <c r="Y27" s="21"/>
      <c r="Z27" s="21"/>
      <c r="AA27" s="21"/>
      <c r="AB27" s="21"/>
    </row>
    <row r="28" spans="2:28" ht="11.25" customHeight="1" x14ac:dyDescent="0.25">
      <c r="B28" s="31" t="s">
        <v>25</v>
      </c>
      <c r="C28" s="21"/>
      <c r="D28" s="21"/>
      <c r="E28" s="21"/>
      <c r="F28" s="21"/>
      <c r="G28" s="32" t="s">
        <v>26</v>
      </c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31">
        <f>'Položky všech ceníků'!AC78</f>
        <v>0</v>
      </c>
      <c r="U28" s="21"/>
      <c r="V28" s="21"/>
      <c r="W28" s="21"/>
      <c r="X28" s="31"/>
      <c r="Y28" s="21"/>
      <c r="Z28" s="21"/>
      <c r="AA28" s="21"/>
      <c r="AB28" s="21"/>
    </row>
    <row r="29" spans="2:28" ht="11.45" customHeight="1" x14ac:dyDescent="0.25">
      <c r="B29" s="31" t="s">
        <v>27</v>
      </c>
      <c r="C29" s="21"/>
      <c r="D29" s="21"/>
      <c r="E29" s="21"/>
      <c r="F29" s="21"/>
      <c r="G29" s="32" t="s">
        <v>28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31">
        <f>'Položky všech ceníků'!AC113</f>
        <v>0</v>
      </c>
      <c r="U29" s="21"/>
      <c r="V29" s="21"/>
      <c r="W29" s="21"/>
      <c r="X29" s="31"/>
      <c r="Y29" s="21"/>
      <c r="Z29" s="21"/>
      <c r="AA29" s="21"/>
      <c r="AB29" s="21"/>
    </row>
    <row r="30" spans="2:28" ht="11.45" customHeight="1" x14ac:dyDescent="0.25">
      <c r="B30" s="31" t="s">
        <v>29</v>
      </c>
      <c r="C30" s="21"/>
      <c r="D30" s="21"/>
      <c r="E30" s="21"/>
      <c r="F30" s="21"/>
      <c r="G30" s="32" t="s">
        <v>30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31">
        <f>SUM(T29*0.05)</f>
        <v>0</v>
      </c>
      <c r="U30" s="21"/>
      <c r="V30" s="21"/>
      <c r="W30" s="21"/>
      <c r="X30" s="31"/>
      <c r="Y30" s="21"/>
      <c r="Z30" s="21"/>
      <c r="AA30" s="21"/>
      <c r="AB30" s="21"/>
    </row>
    <row r="31" spans="2:28" ht="11.45" customHeight="1" x14ac:dyDescent="0.25">
      <c r="B31" s="33" t="s">
        <v>8</v>
      </c>
      <c r="C31" s="21"/>
      <c r="D31" s="21"/>
      <c r="E31" s="21"/>
      <c r="F31" s="21"/>
      <c r="G31" s="34" t="s">
        <v>31</v>
      </c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35">
        <f>SUM(T24:W30)</f>
        <v>0</v>
      </c>
      <c r="U31" s="21"/>
      <c r="V31" s="21"/>
      <c r="W31" s="21"/>
      <c r="X31" s="35"/>
      <c r="Y31" s="21"/>
      <c r="Z31" s="21"/>
      <c r="AA31" s="21"/>
      <c r="AB31" s="21"/>
    </row>
    <row r="32" spans="2:28" ht="11.25" customHeight="1" x14ac:dyDescent="0.25">
      <c r="B32" s="31" t="s">
        <v>8</v>
      </c>
      <c r="C32" s="21"/>
      <c r="D32" s="21"/>
      <c r="E32" s="21"/>
      <c r="F32" s="21"/>
      <c r="G32" s="32" t="s">
        <v>8</v>
      </c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31"/>
      <c r="U32" s="21"/>
      <c r="V32" s="21"/>
      <c r="W32" s="21"/>
      <c r="X32" s="31"/>
      <c r="Y32" s="21"/>
      <c r="Z32" s="21"/>
      <c r="AA32" s="21"/>
      <c r="AB32" s="21"/>
    </row>
    <row r="33" spans="2:28" ht="11.45" customHeight="1" x14ac:dyDescent="0.25">
      <c r="B33" s="33" t="s">
        <v>32</v>
      </c>
      <c r="C33" s="21"/>
      <c r="D33" s="21"/>
      <c r="E33" s="21"/>
      <c r="F33" s="21"/>
      <c r="G33" s="34" t="s">
        <v>33</v>
      </c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35"/>
      <c r="U33" s="21"/>
      <c r="V33" s="21"/>
      <c r="W33" s="21"/>
      <c r="X33" s="35"/>
      <c r="Y33" s="21"/>
      <c r="Z33" s="21"/>
      <c r="AA33" s="21"/>
      <c r="AB33" s="21"/>
    </row>
    <row r="34" spans="2:28" ht="11.45" customHeight="1" x14ac:dyDescent="0.25">
      <c r="B34" s="31" t="s">
        <v>34</v>
      </c>
      <c r="C34" s="21"/>
      <c r="D34" s="21"/>
      <c r="E34" s="21"/>
      <c r="F34" s="21"/>
      <c r="G34" s="32" t="s">
        <v>35</v>
      </c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31">
        <f>'Položky všech ceníků'!AC132</f>
        <v>0</v>
      </c>
      <c r="U34" s="21"/>
      <c r="V34" s="21"/>
      <c r="W34" s="21"/>
      <c r="X34" s="31"/>
      <c r="Y34" s="21"/>
      <c r="Z34" s="21"/>
      <c r="AA34" s="21"/>
      <c r="AB34" s="21"/>
    </row>
    <row r="35" spans="2:28" ht="11.45" customHeight="1" x14ac:dyDescent="0.25">
      <c r="B35" s="33" t="s">
        <v>8</v>
      </c>
      <c r="C35" s="21"/>
      <c r="D35" s="21"/>
      <c r="E35" s="21"/>
      <c r="F35" s="21"/>
      <c r="G35" s="34" t="s">
        <v>36</v>
      </c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35">
        <f>T34</f>
        <v>0</v>
      </c>
      <c r="U35" s="21"/>
      <c r="V35" s="21"/>
      <c r="W35" s="21"/>
      <c r="X35" s="35"/>
      <c r="Y35" s="21"/>
      <c r="Z35" s="21"/>
      <c r="AA35" s="21"/>
      <c r="AB35" s="21"/>
    </row>
    <row r="36" spans="2:28" ht="11.45" customHeight="1" x14ac:dyDescent="0.25">
      <c r="B36" s="31" t="s">
        <v>8</v>
      </c>
      <c r="C36" s="21"/>
      <c r="D36" s="21"/>
      <c r="E36" s="21"/>
      <c r="F36" s="21"/>
      <c r="G36" s="32" t="s">
        <v>8</v>
      </c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31"/>
      <c r="U36" s="21"/>
      <c r="V36" s="21"/>
      <c r="W36" s="21"/>
      <c r="X36" s="31"/>
      <c r="Y36" s="21"/>
      <c r="Z36" s="21"/>
      <c r="AA36" s="21"/>
      <c r="AB36" s="21"/>
    </row>
    <row r="37" spans="2:28" ht="11.25" customHeight="1" x14ac:dyDescent="0.25">
      <c r="B37" s="33" t="s">
        <v>37</v>
      </c>
      <c r="C37" s="21"/>
      <c r="D37" s="21"/>
      <c r="E37" s="21"/>
      <c r="F37" s="21"/>
      <c r="G37" s="34" t="s">
        <v>38</v>
      </c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35"/>
      <c r="U37" s="21"/>
      <c r="V37" s="21"/>
      <c r="W37" s="21"/>
      <c r="X37" s="35"/>
      <c r="Y37" s="21"/>
      <c r="Z37" s="21"/>
      <c r="AA37" s="21"/>
      <c r="AB37" s="21"/>
    </row>
    <row r="38" spans="2:28" ht="11.45" customHeight="1" x14ac:dyDescent="0.25">
      <c r="B38" s="31" t="s">
        <v>39</v>
      </c>
      <c r="C38" s="21"/>
      <c r="D38" s="21"/>
      <c r="E38" s="21"/>
      <c r="F38" s="21"/>
      <c r="G38" s="32" t="s">
        <v>40</v>
      </c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31">
        <v>0</v>
      </c>
      <c r="U38" s="21"/>
      <c r="V38" s="21"/>
      <c r="W38" s="21"/>
      <c r="X38" s="31"/>
      <c r="Y38" s="21"/>
      <c r="Z38" s="21"/>
      <c r="AA38" s="21"/>
      <c r="AB38" s="21"/>
    </row>
    <row r="39" spans="2:28" ht="11.45" customHeight="1" x14ac:dyDescent="0.25">
      <c r="B39" s="31" t="s">
        <v>41</v>
      </c>
      <c r="C39" s="21"/>
      <c r="D39" s="21"/>
      <c r="E39" s="21"/>
      <c r="F39" s="21"/>
      <c r="G39" s="32" t="s">
        <v>42</v>
      </c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31">
        <v>0</v>
      </c>
      <c r="U39" s="21"/>
      <c r="V39" s="21"/>
      <c r="W39" s="21"/>
      <c r="X39" s="31"/>
      <c r="Y39" s="21"/>
      <c r="Z39" s="21"/>
      <c r="AA39" s="21"/>
      <c r="AB39" s="21"/>
    </row>
    <row r="40" spans="2:28" ht="11.45" customHeight="1" x14ac:dyDescent="0.25">
      <c r="B40" s="33" t="s">
        <v>8</v>
      </c>
      <c r="C40" s="21"/>
      <c r="D40" s="21"/>
      <c r="E40" s="21"/>
      <c r="F40" s="21"/>
      <c r="G40" s="34" t="s">
        <v>43</v>
      </c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35">
        <f>SUM(T38:T38)</f>
        <v>0</v>
      </c>
      <c r="U40" s="21"/>
      <c r="V40" s="21"/>
      <c r="W40" s="21"/>
      <c r="X40" s="35"/>
      <c r="Y40" s="21"/>
      <c r="Z40" s="21"/>
      <c r="AA40" s="21"/>
      <c r="AB40" s="21"/>
    </row>
    <row r="41" spans="2:28" ht="11.25" customHeight="1" x14ac:dyDescent="0.25">
      <c r="B41" s="31" t="s">
        <v>8</v>
      </c>
      <c r="C41" s="21"/>
      <c r="D41" s="21"/>
      <c r="E41" s="21"/>
      <c r="F41" s="21"/>
      <c r="G41" s="32" t="s">
        <v>8</v>
      </c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31"/>
      <c r="U41" s="21"/>
      <c r="V41" s="21"/>
      <c r="W41" s="21"/>
      <c r="X41" s="31"/>
      <c r="Y41" s="21"/>
      <c r="Z41" s="21"/>
      <c r="AA41" s="21"/>
      <c r="AB41" s="21"/>
    </row>
    <row r="42" spans="2:28" ht="11.45" customHeight="1" x14ac:dyDescent="0.25">
      <c r="B42" s="36" t="s">
        <v>44</v>
      </c>
      <c r="C42" s="26"/>
      <c r="D42" s="26"/>
      <c r="E42" s="26"/>
      <c r="F42" s="26"/>
      <c r="G42" s="37" t="s">
        <v>45</v>
      </c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38"/>
      <c r="U42" s="26"/>
      <c r="V42" s="26"/>
      <c r="W42" s="26"/>
      <c r="X42" s="38"/>
      <c r="Y42" s="26"/>
      <c r="Z42" s="26"/>
      <c r="AA42" s="26"/>
      <c r="AB42" s="26"/>
    </row>
    <row r="43" spans="2:28" ht="14.1" customHeight="1" x14ac:dyDescent="0.25"/>
    <row r="44" spans="2:28" x14ac:dyDescent="0.25">
      <c r="B44" s="39" t="s">
        <v>8</v>
      </c>
      <c r="C44" s="40"/>
      <c r="D44" s="40"/>
      <c r="E44" s="40"/>
      <c r="F44" s="40"/>
      <c r="G44" s="40"/>
      <c r="H44" s="40"/>
      <c r="I44" s="40"/>
      <c r="K44" s="41" t="s">
        <v>13</v>
      </c>
      <c r="L44" s="40"/>
      <c r="M44" s="40"/>
      <c r="N44" s="40"/>
      <c r="O44" s="40"/>
      <c r="P44" s="41" t="s">
        <v>46</v>
      </c>
      <c r="Q44" s="40"/>
      <c r="R44" s="14" t="s">
        <v>47</v>
      </c>
    </row>
    <row r="45" spans="2:28" x14ac:dyDescent="0.25">
      <c r="B45" s="41" t="s">
        <v>48</v>
      </c>
      <c r="C45" s="40"/>
      <c r="D45" s="40"/>
      <c r="E45" s="40"/>
      <c r="F45" s="40"/>
      <c r="G45" s="40"/>
      <c r="H45" s="40"/>
      <c r="I45" s="40"/>
      <c r="J45" s="13"/>
      <c r="K45" s="61">
        <f>SUM(T31+T35+T40)</f>
        <v>0</v>
      </c>
      <c r="L45" s="62"/>
      <c r="M45" s="62"/>
      <c r="N45" s="62"/>
      <c r="O45" s="62"/>
      <c r="P45" s="61">
        <f>SUM(K45*0.21)</f>
        <v>0</v>
      </c>
      <c r="Q45" s="62"/>
      <c r="R45" s="63">
        <f>SUM(K45+P45)</f>
        <v>0</v>
      </c>
    </row>
    <row r="46" spans="2:28" ht="0" hidden="1" customHeight="1" x14ac:dyDescent="0.25"/>
    <row r="47" spans="2:28" ht="3" customHeight="1" x14ac:dyDescent="0.25"/>
    <row r="48" spans="2:28" x14ac:dyDescent="0.25">
      <c r="B48" s="42" t="s">
        <v>49</v>
      </c>
      <c r="C48" s="21"/>
      <c r="D48" s="21"/>
      <c r="E48" s="21"/>
      <c r="F48" s="21"/>
      <c r="G48" s="21"/>
      <c r="H48" s="21"/>
      <c r="I48" s="21"/>
      <c r="K48" s="64">
        <f>R45</f>
        <v>0</v>
      </c>
      <c r="L48" s="65"/>
      <c r="M48" s="65"/>
      <c r="N48" s="65"/>
      <c r="O48" s="65"/>
      <c r="Q48" s="15"/>
      <c r="R48" s="15"/>
    </row>
    <row r="49" spans="2:14" ht="5.65" customHeight="1" x14ac:dyDescent="0.25"/>
    <row r="50" spans="2:14" ht="2.85" customHeight="1" x14ac:dyDescent="0.25"/>
    <row r="51" spans="2:14" ht="0" hidden="1" customHeight="1" x14ac:dyDescent="0.25"/>
    <row r="52" spans="2:14" ht="12.75" customHeight="1" x14ac:dyDescent="0.25">
      <c r="B52" s="43" t="s">
        <v>50</v>
      </c>
      <c r="C52" s="21"/>
      <c r="D52" s="21"/>
      <c r="E52" s="21"/>
    </row>
    <row r="53" spans="2:14" ht="11.45" customHeight="1" x14ac:dyDescent="0.25"/>
    <row r="54" spans="2:14" ht="11.45" customHeight="1" x14ac:dyDescent="0.25">
      <c r="B54" s="35" t="s">
        <v>51</v>
      </c>
      <c r="C54" s="21"/>
      <c r="D54" s="21"/>
      <c r="E54" s="21"/>
      <c r="F54" s="21"/>
      <c r="G54" s="21"/>
      <c r="H54" s="21"/>
      <c r="I54" s="34" t="s">
        <v>52</v>
      </c>
      <c r="J54" s="21"/>
      <c r="K54" s="21"/>
      <c r="L54" s="21"/>
      <c r="M54" s="21"/>
      <c r="N54" s="21"/>
    </row>
    <row r="55" spans="2:14" ht="11.45" customHeight="1" x14ac:dyDescent="0.25">
      <c r="B55" s="35" t="s">
        <v>53</v>
      </c>
      <c r="C55" s="21"/>
      <c r="D55" s="21"/>
      <c r="E55" s="21"/>
      <c r="F55" s="21"/>
      <c r="G55" s="21"/>
      <c r="H55" s="21"/>
      <c r="I55" s="34" t="s">
        <v>54</v>
      </c>
      <c r="J55" s="21"/>
      <c r="K55" s="21"/>
      <c r="L55" s="21"/>
      <c r="M55" s="21"/>
      <c r="N55" s="21"/>
    </row>
    <row r="56" spans="2:14" ht="11.25" customHeight="1" x14ac:dyDescent="0.25">
      <c r="B56" s="35" t="s">
        <v>55</v>
      </c>
      <c r="C56" s="21"/>
      <c r="D56" s="21"/>
      <c r="E56" s="21"/>
      <c r="F56" s="21"/>
      <c r="G56" s="21"/>
      <c r="H56" s="21"/>
      <c r="I56" s="34" t="s">
        <v>56</v>
      </c>
      <c r="J56" s="21"/>
      <c r="K56" s="21"/>
      <c r="L56" s="21"/>
      <c r="M56" s="21"/>
      <c r="N56" s="21"/>
    </row>
    <row r="57" spans="2:14" ht="0" hidden="1" customHeight="1" x14ac:dyDescent="0.25"/>
  </sheetData>
  <mergeCells count="111">
    <mergeCell ref="B55:H55"/>
    <mergeCell ref="I55:N55"/>
    <mergeCell ref="B56:H56"/>
    <mergeCell ref="I56:N56"/>
    <mergeCell ref="B48:I48"/>
    <mergeCell ref="K48:O48"/>
    <mergeCell ref="B52:E52"/>
    <mergeCell ref="B54:H54"/>
    <mergeCell ref="I54:N54"/>
    <mergeCell ref="B44:I44"/>
    <mergeCell ref="K44:O44"/>
    <mergeCell ref="P44:Q44"/>
    <mergeCell ref="B45:I45"/>
    <mergeCell ref="K45:O45"/>
    <mergeCell ref="P45:Q45"/>
    <mergeCell ref="B41:F41"/>
    <mergeCell ref="G41:S41"/>
    <mergeCell ref="T41:W41"/>
    <mergeCell ref="X41:AB41"/>
    <mergeCell ref="B42:F42"/>
    <mergeCell ref="G42:S42"/>
    <mergeCell ref="T42:W42"/>
    <mergeCell ref="X42:AB42"/>
    <mergeCell ref="B39:F39"/>
    <mergeCell ref="G39:S39"/>
    <mergeCell ref="T39:W39"/>
    <mergeCell ref="X39:AB39"/>
    <mergeCell ref="B40:F40"/>
    <mergeCell ref="G40:S40"/>
    <mergeCell ref="T40:W40"/>
    <mergeCell ref="X40:AB40"/>
    <mergeCell ref="B37:F37"/>
    <mergeCell ref="G37:S37"/>
    <mergeCell ref="T37:W37"/>
    <mergeCell ref="X37:AB37"/>
    <mergeCell ref="B38:F38"/>
    <mergeCell ref="G38:S38"/>
    <mergeCell ref="T38:W38"/>
    <mergeCell ref="X38:AB38"/>
    <mergeCell ref="B35:F35"/>
    <mergeCell ref="G35:S35"/>
    <mergeCell ref="T35:W35"/>
    <mergeCell ref="X35:AB35"/>
    <mergeCell ref="B36:F36"/>
    <mergeCell ref="G36:S36"/>
    <mergeCell ref="T36:W36"/>
    <mergeCell ref="X36:AB36"/>
    <mergeCell ref="B33:F33"/>
    <mergeCell ref="G33:S33"/>
    <mergeCell ref="T33:W33"/>
    <mergeCell ref="X33:AB33"/>
    <mergeCell ref="B34:F34"/>
    <mergeCell ref="G34:S34"/>
    <mergeCell ref="T34:W34"/>
    <mergeCell ref="X34:AB34"/>
    <mergeCell ref="B31:F31"/>
    <mergeCell ref="G31:S31"/>
    <mergeCell ref="T31:W31"/>
    <mergeCell ref="X31:AB31"/>
    <mergeCell ref="B32:F32"/>
    <mergeCell ref="G32:S32"/>
    <mergeCell ref="T32:W32"/>
    <mergeCell ref="X32:AB32"/>
    <mergeCell ref="B29:F29"/>
    <mergeCell ref="G29:S29"/>
    <mergeCell ref="T29:W29"/>
    <mergeCell ref="X29:AB29"/>
    <mergeCell ref="B30:F30"/>
    <mergeCell ref="G30:S30"/>
    <mergeCell ref="T30:W30"/>
    <mergeCell ref="X30:AB30"/>
    <mergeCell ref="B27:F27"/>
    <mergeCell ref="G27:S27"/>
    <mergeCell ref="T27:W27"/>
    <mergeCell ref="X27:AB27"/>
    <mergeCell ref="B28:F28"/>
    <mergeCell ref="G28:S28"/>
    <mergeCell ref="T28:W28"/>
    <mergeCell ref="X28:AB28"/>
    <mergeCell ref="B25:F25"/>
    <mergeCell ref="G25:S25"/>
    <mergeCell ref="T25:W25"/>
    <mergeCell ref="X25:AB25"/>
    <mergeCell ref="B26:F26"/>
    <mergeCell ref="G26:S26"/>
    <mergeCell ref="T26:W26"/>
    <mergeCell ref="X26:AB26"/>
    <mergeCell ref="B23:F23"/>
    <mergeCell ref="G23:S23"/>
    <mergeCell ref="T23:W23"/>
    <mergeCell ref="X23:AB23"/>
    <mergeCell ref="B24:F24"/>
    <mergeCell ref="G24:S24"/>
    <mergeCell ref="T24:W24"/>
    <mergeCell ref="X24:AB24"/>
    <mergeCell ref="N1:T2"/>
    <mergeCell ref="W1:AD1"/>
    <mergeCell ref="M3:U3"/>
    <mergeCell ref="H4:X4"/>
    <mergeCell ref="A7:AC7"/>
    <mergeCell ref="B20:AB20"/>
    <mergeCell ref="B22:F22"/>
    <mergeCell ref="G22:S22"/>
    <mergeCell ref="T22:W22"/>
    <mergeCell ref="X22:AB22"/>
    <mergeCell ref="E11:K11"/>
    <mergeCell ref="L11:Y11"/>
    <mergeCell ref="E12:K12"/>
    <mergeCell ref="L12:Y12"/>
    <mergeCell ref="E13:K13"/>
    <mergeCell ref="L13:Y13"/>
  </mergeCells>
  <pageMargins left="0" right="0" top="0" bottom="0" header="0" footer="0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3"/>
  <sheetViews>
    <sheetView showGridLines="0" view="pageBreakPreview" zoomScale="96" zoomScaleNormal="100" zoomScaleSheetLayoutView="96" workbookViewId="0">
      <pane ySplit="8" topLeftCell="A109" activePane="bottomLeft" state="frozen"/>
      <selection pane="bottomLeft" activeCell="V132" sqref="V132"/>
    </sheetView>
  </sheetViews>
  <sheetFormatPr defaultRowHeight="15" x14ac:dyDescent="0.25"/>
  <cols>
    <col min="1" max="1" width="0.5703125" customWidth="1"/>
    <col min="2" max="2" width="1.5703125" customWidth="1"/>
    <col min="3" max="3" width="4.7109375" customWidth="1"/>
    <col min="4" max="4" width="1.28515625" customWidth="1"/>
    <col min="5" max="5" width="0" hidden="1" customWidth="1"/>
    <col min="6" max="6" width="1.5703125" customWidth="1"/>
    <col min="7" max="7" width="5.7109375" customWidth="1"/>
    <col min="8" max="8" width="0" hidden="1" customWidth="1"/>
    <col min="9" max="9" width="0.7109375" customWidth="1"/>
    <col min="10" max="10" width="0" hidden="1" customWidth="1"/>
    <col min="11" max="12" width="0.85546875" customWidth="1"/>
    <col min="13" max="13" width="0" hidden="1" customWidth="1"/>
    <col min="14" max="14" width="1.5703125" customWidth="1"/>
    <col min="15" max="15" width="9.28515625" customWidth="1"/>
    <col min="16" max="16" width="0.28515625" customWidth="1"/>
    <col min="17" max="17" width="2.140625" customWidth="1"/>
    <col min="18" max="18" width="6.28515625" customWidth="1"/>
    <col min="19" max="20" width="0.85546875" customWidth="1"/>
    <col min="21" max="21" width="41.7109375" customWidth="1"/>
    <col min="22" max="22" width="13.7109375" customWidth="1"/>
    <col min="23" max="23" width="0.28515625" customWidth="1"/>
    <col min="24" max="24" width="1.28515625" customWidth="1"/>
    <col min="25" max="25" width="8.5703125" customWidth="1"/>
    <col min="26" max="26" width="0.42578125" customWidth="1"/>
    <col min="27" max="27" width="6.28515625" customWidth="1"/>
    <col min="28" max="28" width="2.5703125" customWidth="1"/>
    <col min="29" max="29" width="9.140625" customWidth="1"/>
    <col min="30" max="30" width="0.5703125" customWidth="1"/>
    <col min="31" max="32" width="0" hidden="1" customWidth="1"/>
  </cols>
  <sheetData>
    <row r="1" spans="1:31" ht="17.100000000000001" customHeight="1" x14ac:dyDescent="0.25">
      <c r="Q1" s="20" t="s">
        <v>0</v>
      </c>
      <c r="R1" s="21"/>
      <c r="S1" s="21"/>
      <c r="T1" s="21"/>
      <c r="U1" s="21"/>
      <c r="V1" s="21"/>
      <c r="Z1" s="21"/>
      <c r="AA1" s="21"/>
      <c r="AB1" s="21"/>
      <c r="AC1" s="21"/>
      <c r="AD1" s="21"/>
      <c r="AE1" s="21"/>
    </row>
    <row r="2" spans="1:31" x14ac:dyDescent="0.25">
      <c r="Q2" s="21"/>
      <c r="R2" s="21"/>
      <c r="S2" s="21"/>
      <c r="T2" s="21"/>
      <c r="U2" s="21"/>
      <c r="V2" s="21"/>
    </row>
    <row r="3" spans="1:31" x14ac:dyDescent="0.25">
      <c r="P3" s="22" t="s">
        <v>1</v>
      </c>
      <c r="Q3" s="21"/>
      <c r="R3" s="21"/>
      <c r="S3" s="21"/>
      <c r="T3" s="21"/>
      <c r="U3" s="21"/>
      <c r="V3" s="21"/>
      <c r="W3" s="21"/>
    </row>
    <row r="4" spans="1:31" x14ac:dyDescent="0.25">
      <c r="G4" s="22" t="s">
        <v>2</v>
      </c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</row>
    <row r="5" spans="1:31" ht="2.85" customHeight="1" x14ac:dyDescent="0.25"/>
    <row r="6" spans="1:31" ht="1.3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1" ht="11.25" customHeight="1" x14ac:dyDescent="0.25">
      <c r="A7" s="23" t="s">
        <v>3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</row>
    <row r="8" spans="1:31" ht="0" hidden="1" customHeight="1" x14ac:dyDescent="0.25"/>
    <row r="9" spans="1:31" ht="2.85" customHeight="1" x14ac:dyDescent="0.25"/>
    <row r="10" spans="1:31" ht="17.100000000000001" customHeight="1" x14ac:dyDescent="0.25">
      <c r="B10" s="24" t="s">
        <v>57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31" ht="2.85" customHeight="1" x14ac:dyDescent="0.25"/>
    <row r="12" spans="1:31" x14ac:dyDescent="0.25">
      <c r="B12" s="44" t="s">
        <v>58</v>
      </c>
      <c r="C12" s="45"/>
      <c r="D12" s="46" t="s">
        <v>59</v>
      </c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6" t="s">
        <v>12</v>
      </c>
      <c r="P12" s="45"/>
      <c r="Q12" s="45"/>
      <c r="R12" s="45"/>
      <c r="S12" s="45"/>
      <c r="T12" s="45"/>
      <c r="U12" s="45"/>
      <c r="V12" s="44" t="s">
        <v>60</v>
      </c>
      <c r="W12" s="45"/>
      <c r="X12" s="45"/>
      <c r="Y12" s="44" t="s">
        <v>61</v>
      </c>
      <c r="Z12" s="45"/>
      <c r="AA12" s="16" t="s">
        <v>62</v>
      </c>
      <c r="AB12" s="44" t="s">
        <v>63</v>
      </c>
      <c r="AC12" s="45"/>
    </row>
    <row r="13" spans="1:31" x14ac:dyDescent="0.25">
      <c r="B13" s="31">
        <v>1</v>
      </c>
      <c r="C13" s="21"/>
      <c r="D13" s="32" t="s">
        <v>64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32" t="s">
        <v>65</v>
      </c>
      <c r="P13" s="21"/>
      <c r="Q13" s="21"/>
      <c r="R13" s="21"/>
      <c r="S13" s="21"/>
      <c r="T13" s="21"/>
      <c r="U13" s="21"/>
      <c r="V13" s="47">
        <v>0</v>
      </c>
      <c r="W13" s="21"/>
      <c r="X13" s="21"/>
      <c r="Y13" s="31" t="s">
        <v>66</v>
      </c>
      <c r="Z13" s="21"/>
      <c r="AA13" s="12" t="s">
        <v>67</v>
      </c>
      <c r="AB13" s="47">
        <f>SUM(V13*Y13)</f>
        <v>0</v>
      </c>
      <c r="AC13" s="21"/>
    </row>
    <row r="14" spans="1:31" x14ac:dyDescent="0.25">
      <c r="B14" s="31">
        <v>2</v>
      </c>
      <c r="C14" s="21"/>
      <c r="D14" s="32" t="s">
        <v>68</v>
      </c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32" t="s">
        <v>69</v>
      </c>
      <c r="P14" s="21"/>
      <c r="Q14" s="21"/>
      <c r="R14" s="21"/>
      <c r="S14" s="21"/>
      <c r="T14" s="21"/>
      <c r="U14" s="21"/>
      <c r="V14" s="47">
        <v>0</v>
      </c>
      <c r="W14" s="21"/>
      <c r="X14" s="21"/>
      <c r="Y14" s="31" t="s">
        <v>70</v>
      </c>
      <c r="Z14" s="21"/>
      <c r="AA14" s="12" t="s">
        <v>67</v>
      </c>
      <c r="AB14" s="47">
        <f t="shared" ref="AB14:AB30" si="0">SUM(V14*Y14)</f>
        <v>0</v>
      </c>
      <c r="AC14" s="21"/>
    </row>
    <row r="15" spans="1:31" x14ac:dyDescent="0.25">
      <c r="B15" s="31">
        <v>3</v>
      </c>
      <c r="C15" s="21"/>
      <c r="D15" s="32" t="s">
        <v>71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32" t="s">
        <v>72</v>
      </c>
      <c r="P15" s="21"/>
      <c r="Q15" s="21"/>
      <c r="R15" s="21"/>
      <c r="S15" s="21"/>
      <c r="T15" s="21"/>
      <c r="U15" s="21"/>
      <c r="V15" s="47">
        <v>0</v>
      </c>
      <c r="W15" s="21"/>
      <c r="X15" s="21"/>
      <c r="Y15" s="31" t="s">
        <v>73</v>
      </c>
      <c r="Z15" s="21"/>
      <c r="AA15" s="12" t="s">
        <v>67</v>
      </c>
      <c r="AB15" s="47">
        <f t="shared" si="0"/>
        <v>0</v>
      </c>
      <c r="AC15" s="21"/>
    </row>
    <row r="16" spans="1:31" x14ac:dyDescent="0.25">
      <c r="B16" s="31">
        <v>4</v>
      </c>
      <c r="C16" s="21"/>
      <c r="D16" s="32" t="s">
        <v>74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32" t="s">
        <v>75</v>
      </c>
      <c r="P16" s="21"/>
      <c r="Q16" s="21"/>
      <c r="R16" s="21"/>
      <c r="S16" s="21"/>
      <c r="T16" s="21"/>
      <c r="U16" s="21"/>
      <c r="V16" s="47">
        <v>0</v>
      </c>
      <c r="W16" s="21"/>
      <c r="X16" s="21"/>
      <c r="Y16" s="31" t="s">
        <v>73</v>
      </c>
      <c r="Z16" s="21"/>
      <c r="AA16" s="12" t="s">
        <v>67</v>
      </c>
      <c r="AB16" s="47">
        <f t="shared" si="0"/>
        <v>0</v>
      </c>
      <c r="AC16" s="21"/>
    </row>
    <row r="17" spans="2:29" x14ac:dyDescent="0.25">
      <c r="B17" s="31">
        <v>5</v>
      </c>
      <c r="C17" s="21"/>
      <c r="D17" s="32" t="s">
        <v>76</v>
      </c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32" t="s">
        <v>77</v>
      </c>
      <c r="P17" s="21"/>
      <c r="Q17" s="21"/>
      <c r="R17" s="21"/>
      <c r="S17" s="21"/>
      <c r="T17" s="21"/>
      <c r="U17" s="21"/>
      <c r="V17" s="47">
        <v>0</v>
      </c>
      <c r="W17" s="21"/>
      <c r="X17" s="21"/>
      <c r="Y17" s="31" t="s">
        <v>73</v>
      </c>
      <c r="Z17" s="21"/>
      <c r="AA17" s="12" t="s">
        <v>67</v>
      </c>
      <c r="AB17" s="47">
        <f t="shared" si="0"/>
        <v>0</v>
      </c>
      <c r="AC17" s="21"/>
    </row>
    <row r="18" spans="2:29" x14ac:dyDescent="0.25">
      <c r="B18" s="31">
        <v>6</v>
      </c>
      <c r="C18" s="21"/>
      <c r="D18" s="32" t="s">
        <v>78</v>
      </c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32" t="s">
        <v>79</v>
      </c>
      <c r="P18" s="21"/>
      <c r="Q18" s="21"/>
      <c r="R18" s="21"/>
      <c r="S18" s="21"/>
      <c r="T18" s="21"/>
      <c r="U18" s="21"/>
      <c r="V18" s="47">
        <v>0</v>
      </c>
      <c r="W18" s="21"/>
      <c r="X18" s="21"/>
      <c r="Y18" s="31" t="s">
        <v>73</v>
      </c>
      <c r="Z18" s="21"/>
      <c r="AA18" s="12" t="s">
        <v>67</v>
      </c>
      <c r="AB18" s="47">
        <f t="shared" si="0"/>
        <v>0</v>
      </c>
      <c r="AC18" s="21"/>
    </row>
    <row r="19" spans="2:29" x14ac:dyDescent="0.25">
      <c r="B19" s="31">
        <v>7</v>
      </c>
      <c r="C19" s="21"/>
      <c r="D19" s="32" t="s">
        <v>80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32" t="s">
        <v>81</v>
      </c>
      <c r="P19" s="21"/>
      <c r="Q19" s="21"/>
      <c r="R19" s="21"/>
      <c r="S19" s="21"/>
      <c r="T19" s="21"/>
      <c r="U19" s="21"/>
      <c r="V19" s="47">
        <v>0</v>
      </c>
      <c r="W19" s="21"/>
      <c r="X19" s="21"/>
      <c r="Y19" s="31" t="s">
        <v>73</v>
      </c>
      <c r="Z19" s="21"/>
      <c r="AA19" s="12" t="s">
        <v>67</v>
      </c>
      <c r="AB19" s="47">
        <f t="shared" si="0"/>
        <v>0</v>
      </c>
      <c r="AC19" s="21"/>
    </row>
    <row r="20" spans="2:29" x14ac:dyDescent="0.25">
      <c r="B20" s="31">
        <v>8</v>
      </c>
      <c r="C20" s="21"/>
      <c r="D20" s="32" t="s">
        <v>82</v>
      </c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32" t="s">
        <v>83</v>
      </c>
      <c r="P20" s="21"/>
      <c r="Q20" s="21"/>
      <c r="R20" s="21"/>
      <c r="S20" s="21"/>
      <c r="T20" s="21"/>
      <c r="U20" s="21"/>
      <c r="V20" s="47">
        <v>0</v>
      </c>
      <c r="W20" s="21"/>
      <c r="X20" s="21"/>
      <c r="Y20" s="31" t="s">
        <v>84</v>
      </c>
      <c r="Z20" s="21"/>
      <c r="AA20" s="12" t="s">
        <v>85</v>
      </c>
      <c r="AB20" s="47">
        <f t="shared" si="0"/>
        <v>0</v>
      </c>
      <c r="AC20" s="21"/>
    </row>
    <row r="21" spans="2:29" x14ac:dyDescent="0.25">
      <c r="B21" s="31">
        <v>9</v>
      </c>
      <c r="C21" s="21"/>
      <c r="D21" s="32" t="s">
        <v>86</v>
      </c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32" t="s">
        <v>87</v>
      </c>
      <c r="P21" s="21"/>
      <c r="Q21" s="21"/>
      <c r="R21" s="21"/>
      <c r="S21" s="21"/>
      <c r="T21" s="21"/>
      <c r="U21" s="21"/>
      <c r="V21" s="47">
        <v>0</v>
      </c>
      <c r="W21" s="21"/>
      <c r="X21" s="21"/>
      <c r="Y21" s="31" t="s">
        <v>73</v>
      </c>
      <c r="Z21" s="21"/>
      <c r="AA21" s="12" t="s">
        <v>85</v>
      </c>
      <c r="AB21" s="47">
        <f t="shared" si="0"/>
        <v>0</v>
      </c>
      <c r="AC21" s="21"/>
    </row>
    <row r="22" spans="2:29" x14ac:dyDescent="0.25">
      <c r="B22" s="31">
        <v>10</v>
      </c>
      <c r="C22" s="21"/>
      <c r="D22" s="32" t="s">
        <v>88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32" t="s">
        <v>89</v>
      </c>
      <c r="P22" s="21"/>
      <c r="Q22" s="21"/>
      <c r="R22" s="21"/>
      <c r="S22" s="21"/>
      <c r="T22" s="21"/>
      <c r="U22" s="21"/>
      <c r="V22" s="47">
        <v>0</v>
      </c>
      <c r="W22" s="21"/>
      <c r="X22" s="21"/>
      <c r="Y22" s="31" t="s">
        <v>90</v>
      </c>
      <c r="Z22" s="21"/>
      <c r="AA22" s="12" t="s">
        <v>85</v>
      </c>
      <c r="AB22" s="47">
        <f t="shared" si="0"/>
        <v>0</v>
      </c>
      <c r="AC22" s="21"/>
    </row>
    <row r="23" spans="2:29" x14ac:dyDescent="0.25">
      <c r="B23" s="31">
        <v>11</v>
      </c>
      <c r="C23" s="21"/>
      <c r="D23" s="32" t="s">
        <v>91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32" t="s">
        <v>92</v>
      </c>
      <c r="P23" s="21"/>
      <c r="Q23" s="21"/>
      <c r="R23" s="21"/>
      <c r="S23" s="21"/>
      <c r="T23" s="21"/>
      <c r="U23" s="21"/>
      <c r="V23" s="47">
        <v>0</v>
      </c>
      <c r="W23" s="21"/>
      <c r="X23" s="21"/>
      <c r="Y23" s="31" t="s">
        <v>93</v>
      </c>
      <c r="Z23" s="21"/>
      <c r="AA23" s="12" t="s">
        <v>85</v>
      </c>
      <c r="AB23" s="47">
        <f t="shared" si="0"/>
        <v>0</v>
      </c>
      <c r="AC23" s="21"/>
    </row>
    <row r="24" spans="2:29" x14ac:dyDescent="0.25">
      <c r="B24" s="31">
        <v>12</v>
      </c>
      <c r="C24" s="21"/>
      <c r="D24" s="32" t="s">
        <v>94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32" t="s">
        <v>95</v>
      </c>
      <c r="P24" s="21"/>
      <c r="Q24" s="21"/>
      <c r="R24" s="21"/>
      <c r="S24" s="21"/>
      <c r="T24" s="21"/>
      <c r="U24" s="21"/>
      <c r="V24" s="47">
        <v>0</v>
      </c>
      <c r="W24" s="21"/>
      <c r="X24" s="21"/>
      <c r="Y24" s="31" t="s">
        <v>96</v>
      </c>
      <c r="Z24" s="21"/>
      <c r="AA24" s="12" t="s">
        <v>85</v>
      </c>
      <c r="AB24" s="47">
        <f t="shared" si="0"/>
        <v>0</v>
      </c>
      <c r="AC24" s="21"/>
    </row>
    <row r="25" spans="2:29" x14ac:dyDescent="0.25">
      <c r="B25" s="31">
        <v>13</v>
      </c>
      <c r="C25" s="21"/>
      <c r="D25" s="32" t="s">
        <v>97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32" t="s">
        <v>98</v>
      </c>
      <c r="P25" s="21"/>
      <c r="Q25" s="21"/>
      <c r="R25" s="21"/>
      <c r="S25" s="21"/>
      <c r="T25" s="21"/>
      <c r="U25" s="21"/>
      <c r="V25" s="47">
        <v>0</v>
      </c>
      <c r="W25" s="21"/>
      <c r="X25" s="21"/>
      <c r="Y25" s="31" t="s">
        <v>99</v>
      </c>
      <c r="Z25" s="21"/>
      <c r="AA25" s="12" t="s">
        <v>85</v>
      </c>
      <c r="AB25" s="47">
        <f t="shared" si="0"/>
        <v>0</v>
      </c>
      <c r="AC25" s="21"/>
    </row>
    <row r="26" spans="2:29" x14ac:dyDescent="0.25">
      <c r="B26" s="31">
        <v>14</v>
      </c>
      <c r="C26" s="21"/>
      <c r="D26" s="32" t="s">
        <v>100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32" t="s">
        <v>101</v>
      </c>
      <c r="P26" s="21"/>
      <c r="Q26" s="21"/>
      <c r="R26" s="21"/>
      <c r="S26" s="21"/>
      <c r="T26" s="21"/>
      <c r="U26" s="21"/>
      <c r="V26" s="47">
        <v>0</v>
      </c>
      <c r="W26" s="21"/>
      <c r="X26" s="21"/>
      <c r="Y26" s="31" t="s">
        <v>102</v>
      </c>
      <c r="Z26" s="21"/>
      <c r="AA26" s="12" t="s">
        <v>85</v>
      </c>
      <c r="AB26" s="47">
        <f t="shared" si="0"/>
        <v>0</v>
      </c>
      <c r="AC26" s="21"/>
    </row>
    <row r="27" spans="2:29" x14ac:dyDescent="0.25">
      <c r="B27" s="31">
        <v>15</v>
      </c>
      <c r="C27" s="21"/>
      <c r="D27" s="32" t="s">
        <v>103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32" t="s">
        <v>104</v>
      </c>
      <c r="P27" s="21"/>
      <c r="Q27" s="21"/>
      <c r="R27" s="21"/>
      <c r="S27" s="21"/>
      <c r="T27" s="21"/>
      <c r="U27" s="21"/>
      <c r="V27" s="47">
        <v>0</v>
      </c>
      <c r="W27" s="21"/>
      <c r="X27" s="21"/>
      <c r="Y27" s="31" t="s">
        <v>99</v>
      </c>
      <c r="Z27" s="21"/>
      <c r="AA27" s="12" t="s">
        <v>85</v>
      </c>
      <c r="AB27" s="47">
        <f t="shared" si="0"/>
        <v>0</v>
      </c>
      <c r="AC27" s="21"/>
    </row>
    <row r="28" spans="2:29" x14ac:dyDescent="0.25">
      <c r="B28" s="31">
        <v>16</v>
      </c>
      <c r="C28" s="21"/>
      <c r="D28" s="32" t="s">
        <v>105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32" t="s">
        <v>106</v>
      </c>
      <c r="P28" s="21"/>
      <c r="Q28" s="21"/>
      <c r="R28" s="21"/>
      <c r="S28" s="21"/>
      <c r="T28" s="21"/>
      <c r="U28" s="21"/>
      <c r="V28" s="47">
        <v>0</v>
      </c>
      <c r="W28" s="21"/>
      <c r="X28" s="21"/>
      <c r="Y28" s="31" t="s">
        <v>73</v>
      </c>
      <c r="Z28" s="21"/>
      <c r="AA28" s="12" t="s">
        <v>67</v>
      </c>
      <c r="AB28" s="47">
        <f t="shared" si="0"/>
        <v>0</v>
      </c>
      <c r="AC28" s="21"/>
    </row>
    <row r="29" spans="2:29" x14ac:dyDescent="0.25">
      <c r="B29" s="31">
        <v>17</v>
      </c>
      <c r="C29" s="21"/>
      <c r="D29" s="32" t="s">
        <v>107</v>
      </c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32" t="s">
        <v>108</v>
      </c>
      <c r="P29" s="21"/>
      <c r="Q29" s="21"/>
      <c r="R29" s="21"/>
      <c r="S29" s="21"/>
      <c r="T29" s="21"/>
      <c r="U29" s="21"/>
      <c r="V29" s="47">
        <v>0</v>
      </c>
      <c r="W29" s="21"/>
      <c r="X29" s="21"/>
      <c r="Y29" s="31" t="s">
        <v>73</v>
      </c>
      <c r="Z29" s="21"/>
      <c r="AA29" s="12" t="s">
        <v>85</v>
      </c>
      <c r="AB29" s="47">
        <f t="shared" si="0"/>
        <v>0</v>
      </c>
      <c r="AC29" s="21"/>
    </row>
    <row r="30" spans="2:29" x14ac:dyDescent="0.25">
      <c r="B30" s="31">
        <v>18</v>
      </c>
      <c r="C30" s="21"/>
      <c r="D30" s="32" t="s">
        <v>109</v>
      </c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32" t="s">
        <v>110</v>
      </c>
      <c r="P30" s="21"/>
      <c r="Q30" s="21"/>
      <c r="R30" s="21"/>
      <c r="S30" s="21"/>
      <c r="T30" s="21"/>
      <c r="U30" s="21"/>
      <c r="V30" s="47">
        <v>0</v>
      </c>
      <c r="W30" s="21"/>
      <c r="X30" s="21"/>
      <c r="Y30" s="31" t="s">
        <v>111</v>
      </c>
      <c r="Z30" s="21"/>
      <c r="AA30" s="12" t="s">
        <v>85</v>
      </c>
      <c r="AB30" s="47">
        <f t="shared" si="0"/>
        <v>0</v>
      </c>
      <c r="AC30" s="21"/>
    </row>
    <row r="31" spans="2:29" ht="11.25" customHeight="1" x14ac:dyDescent="0.25">
      <c r="B31" s="56" t="s">
        <v>202</v>
      </c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8">
        <f>SUM(Y13:Z30)</f>
        <v>0</v>
      </c>
      <c r="AA31" s="59"/>
      <c r="AB31" s="59"/>
      <c r="AC31" s="60">
        <f>SUM(AB13:AB30)</f>
        <v>0</v>
      </c>
    </row>
    <row r="32" spans="2:29" ht="2.85" customHeight="1" x14ac:dyDescent="0.25"/>
    <row r="33" spans="2:37" ht="11.25" customHeight="1" x14ac:dyDescent="0.25">
      <c r="B33" s="52" t="s">
        <v>112</v>
      </c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</row>
    <row r="34" spans="2:37" ht="1.5" customHeight="1" x14ac:dyDescent="0.25"/>
    <row r="35" spans="2:37" ht="11.25" customHeight="1" x14ac:dyDescent="0.25">
      <c r="C35" s="31" t="s">
        <v>113</v>
      </c>
      <c r="D35" s="21"/>
      <c r="F35" s="31"/>
      <c r="G35" s="21"/>
      <c r="H35" s="21"/>
      <c r="I35" s="21"/>
      <c r="J35" s="21"/>
      <c r="K35" s="21"/>
      <c r="L35" s="32" t="s">
        <v>114</v>
      </c>
      <c r="M35" s="21"/>
      <c r="N35" s="21"/>
      <c r="O35" s="21"/>
      <c r="P35" s="21"/>
      <c r="Q35" s="21"/>
      <c r="R35" s="21"/>
      <c r="S35" s="21"/>
    </row>
    <row r="36" spans="2:37" ht="9.9499999999999993" customHeight="1" x14ac:dyDescent="0.25"/>
    <row r="37" spans="2:37" ht="11.45" customHeight="1" x14ac:dyDescent="0.25">
      <c r="B37" s="39" t="s">
        <v>8</v>
      </c>
      <c r="C37" s="40"/>
      <c r="D37" s="40"/>
      <c r="E37" s="40"/>
      <c r="F37" s="40"/>
      <c r="G37" s="40"/>
      <c r="I37" s="41" t="s">
        <v>13</v>
      </c>
      <c r="J37" s="40"/>
      <c r="K37" s="40"/>
      <c r="L37" s="40"/>
      <c r="M37" s="40"/>
      <c r="N37" s="40"/>
      <c r="O37" s="40"/>
      <c r="P37" s="40"/>
      <c r="Q37" s="40"/>
    </row>
    <row r="38" spans="2:37" ht="11.25" customHeight="1" x14ac:dyDescent="0.25">
      <c r="B38" s="41" t="s">
        <v>14</v>
      </c>
      <c r="C38" s="40"/>
      <c r="D38" s="40"/>
      <c r="E38" s="40"/>
      <c r="F38" s="40"/>
      <c r="G38" s="40"/>
      <c r="H38" s="13"/>
      <c r="I38" s="54">
        <f>AC31</f>
        <v>0</v>
      </c>
      <c r="J38" s="40"/>
      <c r="K38" s="40"/>
      <c r="L38" s="40"/>
      <c r="M38" s="40"/>
      <c r="N38" s="40"/>
      <c r="O38" s="40"/>
      <c r="P38" s="40"/>
      <c r="Q38" s="40"/>
    </row>
    <row r="39" spans="2:37" ht="0" hidden="1" customHeight="1" x14ac:dyDescent="0.25"/>
    <row r="40" spans="2:37" ht="3" customHeight="1" x14ac:dyDescent="0.25"/>
    <row r="41" spans="2:37" ht="11.25" customHeight="1" x14ac:dyDescent="0.25">
      <c r="B41" s="42" t="s">
        <v>49</v>
      </c>
      <c r="C41" s="21"/>
      <c r="D41" s="21"/>
      <c r="E41" s="21"/>
      <c r="F41" s="21"/>
      <c r="G41" s="21"/>
      <c r="I41" s="55">
        <f>AC31</f>
        <v>0</v>
      </c>
      <c r="J41" s="21"/>
      <c r="K41" s="21"/>
      <c r="L41" s="21"/>
      <c r="M41" s="21"/>
      <c r="N41" s="21"/>
      <c r="O41" s="21"/>
      <c r="P41" s="21"/>
      <c r="Q41" s="21"/>
      <c r="AK41" s="51"/>
    </row>
    <row r="42" spans="2:37" ht="5.85" customHeight="1" x14ac:dyDescent="0.25"/>
    <row r="43" spans="2:37" ht="2.85" customHeight="1" x14ac:dyDescent="0.25"/>
    <row r="44" spans="2:37" ht="17.100000000000001" customHeight="1" x14ac:dyDescent="0.25">
      <c r="B44" s="24" t="s">
        <v>115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</row>
    <row r="45" spans="2:37" ht="2.85" customHeight="1" x14ac:dyDescent="0.25"/>
    <row r="46" spans="2:37" x14ac:dyDescent="0.25">
      <c r="B46" s="44" t="s">
        <v>58</v>
      </c>
      <c r="C46" s="45"/>
      <c r="D46" s="46" t="s">
        <v>59</v>
      </c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6" t="s">
        <v>12</v>
      </c>
      <c r="P46" s="45"/>
      <c r="Q46" s="45"/>
      <c r="R46" s="45"/>
      <c r="S46" s="45"/>
      <c r="T46" s="45"/>
      <c r="U46" s="45"/>
      <c r="V46" s="44" t="s">
        <v>60</v>
      </c>
      <c r="W46" s="45"/>
      <c r="X46" s="45"/>
      <c r="Y46" s="44" t="s">
        <v>61</v>
      </c>
      <c r="Z46" s="45"/>
      <c r="AA46" s="16" t="s">
        <v>62</v>
      </c>
      <c r="AB46" s="44" t="s">
        <v>63</v>
      </c>
      <c r="AC46" s="45"/>
    </row>
    <row r="47" spans="2:37" x14ac:dyDescent="0.25">
      <c r="B47" s="31">
        <v>1</v>
      </c>
      <c r="C47" s="21"/>
      <c r="D47" s="32" t="s">
        <v>116</v>
      </c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32" t="s">
        <v>117</v>
      </c>
      <c r="P47" s="21"/>
      <c r="Q47" s="21"/>
      <c r="R47" s="21"/>
      <c r="S47" s="21"/>
      <c r="T47" s="21"/>
      <c r="U47" s="21"/>
      <c r="V47" s="47">
        <v>0</v>
      </c>
      <c r="W47" s="21"/>
      <c r="X47" s="21"/>
      <c r="Y47" s="31" t="s">
        <v>118</v>
      </c>
      <c r="Z47" s="21"/>
      <c r="AA47" s="12" t="s">
        <v>119</v>
      </c>
      <c r="AB47" s="47">
        <f>SUM(V47*Y47)</f>
        <v>0</v>
      </c>
      <c r="AC47" s="21"/>
    </row>
    <row r="48" spans="2:37" x14ac:dyDescent="0.25">
      <c r="B48" s="31">
        <v>2</v>
      </c>
      <c r="C48" s="21"/>
      <c r="D48" s="32" t="s">
        <v>120</v>
      </c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32" t="s">
        <v>121</v>
      </c>
      <c r="P48" s="21"/>
      <c r="Q48" s="21"/>
      <c r="R48" s="21"/>
      <c r="S48" s="21"/>
      <c r="T48" s="21"/>
      <c r="U48" s="21"/>
      <c r="V48" s="47">
        <v>0</v>
      </c>
      <c r="W48" s="21"/>
      <c r="X48" s="21"/>
      <c r="Y48" s="31" t="s">
        <v>73</v>
      </c>
      <c r="Z48" s="21"/>
      <c r="AA48" s="12" t="s">
        <v>67</v>
      </c>
      <c r="AB48" s="47">
        <f t="shared" ref="AB48:AB56" si="1">SUM(V48*Y48)</f>
        <v>0</v>
      </c>
      <c r="AC48" s="21"/>
    </row>
    <row r="49" spans="2:29" x14ac:dyDescent="0.25">
      <c r="B49" s="31">
        <v>3</v>
      </c>
      <c r="C49" s="21"/>
      <c r="D49" s="32" t="s">
        <v>122</v>
      </c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32" t="s">
        <v>123</v>
      </c>
      <c r="P49" s="21"/>
      <c r="Q49" s="21"/>
      <c r="R49" s="21"/>
      <c r="S49" s="21"/>
      <c r="T49" s="21"/>
      <c r="U49" s="21"/>
      <c r="V49" s="47">
        <v>0</v>
      </c>
      <c r="W49" s="21"/>
      <c r="X49" s="21"/>
      <c r="Y49" s="31" t="s">
        <v>124</v>
      </c>
      <c r="Z49" s="21"/>
      <c r="AA49" s="12" t="s">
        <v>125</v>
      </c>
      <c r="AB49" s="47">
        <f t="shared" si="1"/>
        <v>0</v>
      </c>
      <c r="AC49" s="21"/>
    </row>
    <row r="50" spans="2:29" x14ac:dyDescent="0.25">
      <c r="B50" s="31">
        <v>4</v>
      </c>
      <c r="C50" s="21"/>
      <c r="D50" s="32" t="s">
        <v>126</v>
      </c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32" t="s">
        <v>127</v>
      </c>
      <c r="P50" s="21"/>
      <c r="Q50" s="21"/>
      <c r="R50" s="21"/>
      <c r="S50" s="21"/>
      <c r="T50" s="21"/>
      <c r="U50" s="21"/>
      <c r="V50" s="47">
        <v>0</v>
      </c>
      <c r="W50" s="21"/>
      <c r="X50" s="21"/>
      <c r="Y50" s="31" t="s">
        <v>73</v>
      </c>
      <c r="Z50" s="21"/>
      <c r="AA50" s="12" t="s">
        <v>67</v>
      </c>
      <c r="AB50" s="47">
        <f t="shared" si="1"/>
        <v>0</v>
      </c>
      <c r="AC50" s="21"/>
    </row>
    <row r="51" spans="2:29" x14ac:dyDescent="0.25">
      <c r="B51" s="31">
        <v>5</v>
      </c>
      <c r="C51" s="21"/>
      <c r="D51" s="32" t="s">
        <v>128</v>
      </c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32" t="s">
        <v>129</v>
      </c>
      <c r="P51" s="21"/>
      <c r="Q51" s="21"/>
      <c r="R51" s="21"/>
      <c r="S51" s="21"/>
      <c r="T51" s="21"/>
      <c r="U51" s="21"/>
      <c r="V51" s="47">
        <v>0</v>
      </c>
      <c r="W51" s="21"/>
      <c r="X51" s="21"/>
      <c r="Y51" s="31" t="s">
        <v>96</v>
      </c>
      <c r="Z51" s="21"/>
      <c r="AA51" s="12" t="s">
        <v>85</v>
      </c>
      <c r="AB51" s="47">
        <f t="shared" si="1"/>
        <v>0</v>
      </c>
      <c r="AC51" s="21"/>
    </row>
    <row r="52" spans="2:29" x14ac:dyDescent="0.25">
      <c r="B52" s="31">
        <v>6</v>
      </c>
      <c r="C52" s="21"/>
      <c r="D52" s="32" t="s">
        <v>130</v>
      </c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32" t="s">
        <v>131</v>
      </c>
      <c r="P52" s="21"/>
      <c r="Q52" s="21"/>
      <c r="R52" s="21"/>
      <c r="S52" s="21"/>
      <c r="T52" s="21"/>
      <c r="U52" s="21"/>
      <c r="V52" s="47">
        <v>0</v>
      </c>
      <c r="W52" s="21"/>
      <c r="X52" s="21"/>
      <c r="Y52" s="31" t="s">
        <v>132</v>
      </c>
      <c r="Z52" s="21"/>
      <c r="AA52" s="12" t="s">
        <v>125</v>
      </c>
      <c r="AB52" s="47">
        <f t="shared" si="1"/>
        <v>0</v>
      </c>
      <c r="AC52" s="21"/>
    </row>
    <row r="53" spans="2:29" x14ac:dyDescent="0.25">
      <c r="B53" s="31">
        <v>7</v>
      </c>
      <c r="C53" s="21"/>
      <c r="D53" s="32" t="s">
        <v>133</v>
      </c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32" t="s">
        <v>134</v>
      </c>
      <c r="P53" s="21"/>
      <c r="Q53" s="21"/>
      <c r="R53" s="21"/>
      <c r="S53" s="21"/>
      <c r="T53" s="21"/>
      <c r="U53" s="21"/>
      <c r="V53" s="47">
        <v>0</v>
      </c>
      <c r="W53" s="21"/>
      <c r="X53" s="21"/>
      <c r="Y53" s="31" t="s">
        <v>90</v>
      </c>
      <c r="Z53" s="21"/>
      <c r="AA53" s="12" t="s">
        <v>85</v>
      </c>
      <c r="AB53" s="47">
        <f t="shared" si="1"/>
        <v>0</v>
      </c>
      <c r="AC53" s="21"/>
    </row>
    <row r="54" spans="2:29" x14ac:dyDescent="0.25">
      <c r="B54" s="31">
        <v>8</v>
      </c>
      <c r="C54" s="21"/>
      <c r="D54" s="32" t="s">
        <v>135</v>
      </c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32" t="s">
        <v>136</v>
      </c>
      <c r="P54" s="21"/>
      <c r="Q54" s="21"/>
      <c r="R54" s="21"/>
      <c r="S54" s="21"/>
      <c r="T54" s="21"/>
      <c r="U54" s="21"/>
      <c r="V54" s="47">
        <v>0</v>
      </c>
      <c r="W54" s="21"/>
      <c r="X54" s="21"/>
      <c r="Y54" s="31" t="s">
        <v>90</v>
      </c>
      <c r="Z54" s="21"/>
      <c r="AA54" s="12" t="s">
        <v>85</v>
      </c>
      <c r="AB54" s="47">
        <f t="shared" si="1"/>
        <v>0</v>
      </c>
      <c r="AC54" s="21"/>
    </row>
    <row r="55" spans="2:29" x14ac:dyDescent="0.25">
      <c r="B55" s="31">
        <v>9</v>
      </c>
      <c r="C55" s="21"/>
      <c r="D55" s="32" t="s">
        <v>137</v>
      </c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32" t="s">
        <v>138</v>
      </c>
      <c r="P55" s="21"/>
      <c r="Q55" s="21"/>
      <c r="R55" s="21"/>
      <c r="S55" s="21"/>
      <c r="T55" s="21"/>
      <c r="U55" s="21"/>
      <c r="V55" s="47">
        <v>0</v>
      </c>
      <c r="W55" s="21"/>
      <c r="X55" s="21"/>
      <c r="Y55" s="31" t="s">
        <v>139</v>
      </c>
      <c r="Z55" s="21"/>
      <c r="AA55" s="12" t="s">
        <v>140</v>
      </c>
      <c r="AB55" s="47">
        <f t="shared" si="1"/>
        <v>0</v>
      </c>
      <c r="AC55" s="21"/>
    </row>
    <row r="56" spans="2:29" x14ac:dyDescent="0.25">
      <c r="B56" s="31">
        <v>10</v>
      </c>
      <c r="C56" s="21"/>
      <c r="D56" s="32" t="s">
        <v>141</v>
      </c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32" t="s">
        <v>142</v>
      </c>
      <c r="P56" s="21"/>
      <c r="Q56" s="21"/>
      <c r="R56" s="21"/>
      <c r="S56" s="21"/>
      <c r="T56" s="21"/>
      <c r="U56" s="21"/>
      <c r="V56" s="47">
        <v>0</v>
      </c>
      <c r="W56" s="21"/>
      <c r="X56" s="21"/>
      <c r="Y56" s="31" t="s">
        <v>143</v>
      </c>
      <c r="Z56" s="21"/>
      <c r="AA56" s="12" t="s">
        <v>144</v>
      </c>
      <c r="AB56" s="47">
        <f t="shared" si="1"/>
        <v>0</v>
      </c>
      <c r="AC56" s="21"/>
    </row>
    <row r="57" spans="2:29" ht="11.45" customHeight="1" x14ac:dyDescent="0.25">
      <c r="B57" s="56" t="s">
        <v>202</v>
      </c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8">
        <f>SUM(Y39:Z56)</f>
        <v>0</v>
      </c>
      <c r="AA57" s="59"/>
      <c r="AB57" s="59"/>
      <c r="AC57" s="60">
        <f>SUM(AB47:AB56)</f>
        <v>0</v>
      </c>
    </row>
    <row r="58" spans="2:29" ht="2.85" customHeight="1" x14ac:dyDescent="0.25"/>
    <row r="59" spans="2:29" ht="11.25" customHeight="1" x14ac:dyDescent="0.25">
      <c r="B59" s="34" t="s">
        <v>112</v>
      </c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</row>
    <row r="60" spans="2:29" ht="1.5" customHeight="1" x14ac:dyDescent="0.25"/>
    <row r="61" spans="2:29" ht="11.25" customHeight="1" x14ac:dyDescent="0.25">
      <c r="C61" s="31" t="s">
        <v>113</v>
      </c>
      <c r="D61" s="21"/>
      <c r="F61" s="31"/>
      <c r="G61" s="21"/>
      <c r="H61" s="21"/>
      <c r="I61" s="21"/>
      <c r="J61" s="21"/>
      <c r="K61" s="21"/>
      <c r="L61" s="32" t="s">
        <v>114</v>
      </c>
      <c r="M61" s="21"/>
      <c r="N61" s="21"/>
      <c r="O61" s="21"/>
      <c r="P61" s="21"/>
      <c r="Q61" s="21"/>
      <c r="R61" s="21"/>
      <c r="S61" s="21"/>
    </row>
    <row r="62" spans="2:29" ht="9.9499999999999993" customHeight="1" x14ac:dyDescent="0.25"/>
    <row r="63" spans="2:29" ht="11.45" customHeight="1" x14ac:dyDescent="0.25">
      <c r="B63" s="39" t="s">
        <v>8</v>
      </c>
      <c r="C63" s="40"/>
      <c r="D63" s="40"/>
      <c r="E63" s="40"/>
      <c r="F63" s="40"/>
      <c r="G63" s="40"/>
      <c r="I63" s="41" t="s">
        <v>13</v>
      </c>
      <c r="J63" s="40"/>
      <c r="K63" s="40"/>
      <c r="L63" s="40"/>
      <c r="M63" s="40"/>
      <c r="N63" s="40"/>
      <c r="O63" s="40"/>
      <c r="P63" s="40"/>
      <c r="Q63" s="40"/>
    </row>
    <row r="64" spans="2:29" ht="11.25" customHeight="1" x14ac:dyDescent="0.25">
      <c r="B64" s="41" t="s">
        <v>14</v>
      </c>
      <c r="C64" s="40"/>
      <c r="D64" s="40"/>
      <c r="E64" s="40"/>
      <c r="F64" s="40"/>
      <c r="G64" s="40"/>
      <c r="H64" s="13"/>
      <c r="I64" s="54">
        <f>AC57</f>
        <v>0</v>
      </c>
      <c r="J64" s="40"/>
      <c r="K64" s="40"/>
      <c r="L64" s="40"/>
      <c r="M64" s="40"/>
      <c r="N64" s="40"/>
      <c r="O64" s="40"/>
      <c r="P64" s="40"/>
      <c r="Q64" s="40"/>
    </row>
    <row r="65" spans="2:29" ht="0" hidden="1" customHeight="1" x14ac:dyDescent="0.25"/>
    <row r="66" spans="2:29" ht="3" customHeight="1" x14ac:dyDescent="0.25"/>
    <row r="67" spans="2:29" ht="11.25" customHeight="1" x14ac:dyDescent="0.25">
      <c r="B67" s="42" t="s">
        <v>49</v>
      </c>
      <c r="C67" s="21"/>
      <c r="D67" s="21"/>
      <c r="E67" s="21"/>
      <c r="F67" s="21"/>
      <c r="G67" s="21"/>
      <c r="I67" s="55">
        <f>AC57</f>
        <v>0</v>
      </c>
      <c r="J67" s="21"/>
      <c r="K67" s="21"/>
      <c r="L67" s="21"/>
      <c r="M67" s="21"/>
      <c r="N67" s="21"/>
      <c r="O67" s="21"/>
      <c r="P67" s="21"/>
      <c r="Q67" s="21"/>
    </row>
    <row r="68" spans="2:29" ht="5.65" customHeight="1" x14ac:dyDescent="0.25"/>
    <row r="69" spans="2:29" ht="2.85" customHeight="1" x14ac:dyDescent="0.25"/>
    <row r="70" spans="2:29" ht="0" hidden="1" customHeight="1" x14ac:dyDescent="0.25"/>
    <row r="71" spans="2:29" ht="17.100000000000001" customHeight="1" x14ac:dyDescent="0.25">
      <c r="B71" s="24" t="s">
        <v>145</v>
      </c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</row>
    <row r="72" spans="2:29" ht="2.85" customHeight="1" x14ac:dyDescent="0.25"/>
    <row r="73" spans="2:29" x14ac:dyDescent="0.25">
      <c r="B73" s="44" t="s">
        <v>58</v>
      </c>
      <c r="C73" s="45"/>
      <c r="D73" s="46" t="s">
        <v>59</v>
      </c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6" t="s">
        <v>12</v>
      </c>
      <c r="P73" s="45"/>
      <c r="Q73" s="45"/>
      <c r="R73" s="45"/>
      <c r="S73" s="45"/>
      <c r="T73" s="45"/>
      <c r="U73" s="45"/>
      <c r="V73" s="44" t="s">
        <v>60</v>
      </c>
      <c r="W73" s="45"/>
      <c r="X73" s="45"/>
      <c r="Y73" s="44" t="s">
        <v>61</v>
      </c>
      <c r="Z73" s="45"/>
      <c r="AA73" s="16" t="s">
        <v>62</v>
      </c>
      <c r="AB73" s="44" t="s">
        <v>63</v>
      </c>
      <c r="AC73" s="45"/>
    </row>
    <row r="74" spans="2:29" x14ac:dyDescent="0.25">
      <c r="B74" s="31">
        <v>1</v>
      </c>
      <c r="C74" s="21"/>
      <c r="D74" s="32" t="s">
        <v>146</v>
      </c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32" t="s">
        <v>147</v>
      </c>
      <c r="P74" s="21"/>
      <c r="Q74" s="21"/>
      <c r="R74" s="21"/>
      <c r="S74" s="21"/>
      <c r="T74" s="21"/>
      <c r="U74" s="21"/>
      <c r="V74" s="47">
        <v>0</v>
      </c>
      <c r="W74" s="21"/>
      <c r="X74" s="21"/>
      <c r="Y74" s="31" t="s">
        <v>148</v>
      </c>
      <c r="Z74" s="21"/>
      <c r="AA74" s="12" t="s">
        <v>149</v>
      </c>
      <c r="AB74" s="47">
        <f>SUM(V74*Y74)</f>
        <v>0</v>
      </c>
      <c r="AC74" s="21"/>
    </row>
    <row r="75" spans="2:29" x14ac:dyDescent="0.25">
      <c r="B75" s="31">
        <v>2</v>
      </c>
      <c r="C75" s="21"/>
      <c r="D75" s="32" t="s">
        <v>150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32" t="s">
        <v>151</v>
      </c>
      <c r="P75" s="21"/>
      <c r="Q75" s="21"/>
      <c r="R75" s="21"/>
      <c r="S75" s="21"/>
      <c r="T75" s="21"/>
      <c r="U75" s="21"/>
      <c r="V75" s="47">
        <v>0</v>
      </c>
      <c r="W75" s="21"/>
      <c r="X75" s="21"/>
      <c r="Y75" s="31" t="s">
        <v>148</v>
      </c>
      <c r="Z75" s="21"/>
      <c r="AA75" s="12" t="s">
        <v>152</v>
      </c>
      <c r="AB75" s="47">
        <f t="shared" ref="AB75:AB77" si="2">SUM(V75*Y75)</f>
        <v>0</v>
      </c>
      <c r="AC75" s="21"/>
    </row>
    <row r="76" spans="2:29" x14ac:dyDescent="0.25">
      <c r="B76" s="31">
        <v>3</v>
      </c>
      <c r="C76" s="21"/>
      <c r="D76" s="32" t="s">
        <v>153</v>
      </c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32" t="s">
        <v>154</v>
      </c>
      <c r="P76" s="21"/>
      <c r="Q76" s="21"/>
      <c r="R76" s="21"/>
      <c r="S76" s="21"/>
      <c r="T76" s="21"/>
      <c r="U76" s="21"/>
      <c r="V76" s="47">
        <v>0</v>
      </c>
      <c r="W76" s="21"/>
      <c r="X76" s="21"/>
      <c r="Y76" s="31" t="s">
        <v>73</v>
      </c>
      <c r="Z76" s="21"/>
      <c r="AA76" s="12" t="s">
        <v>155</v>
      </c>
      <c r="AB76" s="47">
        <f t="shared" si="2"/>
        <v>0</v>
      </c>
      <c r="AC76" s="21"/>
    </row>
    <row r="77" spans="2:29" x14ac:dyDescent="0.25">
      <c r="B77" s="31">
        <v>4</v>
      </c>
      <c r="C77" s="21"/>
      <c r="D77" s="32" t="s">
        <v>156</v>
      </c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32" t="s">
        <v>157</v>
      </c>
      <c r="P77" s="21"/>
      <c r="Q77" s="21"/>
      <c r="R77" s="21"/>
      <c r="S77" s="21"/>
      <c r="T77" s="21"/>
      <c r="U77" s="21"/>
      <c r="V77" s="47">
        <v>0</v>
      </c>
      <c r="W77" s="21"/>
      <c r="X77" s="21"/>
      <c r="Y77" s="31" t="s">
        <v>148</v>
      </c>
      <c r="Z77" s="21"/>
      <c r="AA77" s="12" t="s">
        <v>158</v>
      </c>
      <c r="AB77" s="47">
        <f t="shared" si="2"/>
        <v>0</v>
      </c>
      <c r="AC77" s="21"/>
    </row>
    <row r="78" spans="2:29" ht="11.25" customHeight="1" x14ac:dyDescent="0.25">
      <c r="B78" s="56" t="s">
        <v>202</v>
      </c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8">
        <f>SUM(Y60:Z77)</f>
        <v>0</v>
      </c>
      <c r="AA78" s="59"/>
      <c r="AB78" s="59"/>
      <c r="AC78" s="60">
        <f>SUM(AB74:AB77)</f>
        <v>0</v>
      </c>
    </row>
    <row r="79" spans="2:29" ht="0" hidden="1" customHeight="1" x14ac:dyDescent="0.25"/>
    <row r="80" spans="2:29" ht="2.85" customHeight="1" x14ac:dyDescent="0.25"/>
    <row r="81" spans="2:29" ht="11.25" customHeight="1" x14ac:dyDescent="0.25">
      <c r="B81" s="34" t="s">
        <v>112</v>
      </c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</row>
    <row r="82" spans="2:29" ht="1.5" customHeight="1" x14ac:dyDescent="0.25"/>
    <row r="83" spans="2:29" ht="11.25" customHeight="1" x14ac:dyDescent="0.25">
      <c r="C83" s="31" t="s">
        <v>113</v>
      </c>
      <c r="D83" s="21"/>
      <c r="F83" s="31"/>
      <c r="G83" s="21"/>
      <c r="H83" s="21"/>
      <c r="I83" s="21"/>
      <c r="K83" s="32" t="s">
        <v>114</v>
      </c>
      <c r="L83" s="21"/>
      <c r="M83" s="21"/>
      <c r="N83" s="21"/>
      <c r="O83" s="21"/>
      <c r="P83" s="21"/>
      <c r="Q83" s="21"/>
      <c r="R83" s="21"/>
    </row>
    <row r="84" spans="2:29" ht="9.9499999999999993" customHeight="1" x14ac:dyDescent="0.25"/>
    <row r="85" spans="2:29" ht="11.45" customHeight="1" x14ac:dyDescent="0.25">
      <c r="B85" s="39" t="s">
        <v>8</v>
      </c>
      <c r="C85" s="40"/>
      <c r="D85" s="40"/>
      <c r="E85" s="40"/>
      <c r="F85" s="40"/>
      <c r="G85" s="40"/>
      <c r="H85" s="18"/>
      <c r="I85" s="41" t="s">
        <v>13</v>
      </c>
      <c r="J85" s="40"/>
      <c r="K85" s="40"/>
      <c r="L85" s="40"/>
      <c r="M85" s="40"/>
      <c r="N85" s="40"/>
      <c r="O85" s="40"/>
      <c r="P85" s="40"/>
      <c r="Q85" s="40"/>
    </row>
    <row r="86" spans="2:29" ht="11.25" customHeight="1" x14ac:dyDescent="0.25">
      <c r="B86" s="41" t="s">
        <v>14</v>
      </c>
      <c r="C86" s="40"/>
      <c r="D86" s="40"/>
      <c r="E86" s="40"/>
      <c r="F86" s="40"/>
      <c r="G86" s="40"/>
      <c r="H86" s="19"/>
      <c r="I86" s="54">
        <f>AC78</f>
        <v>0</v>
      </c>
      <c r="J86" s="40"/>
      <c r="K86" s="40"/>
      <c r="L86" s="40"/>
      <c r="M86" s="40"/>
      <c r="N86" s="40"/>
      <c r="O86" s="40"/>
      <c r="P86" s="40"/>
      <c r="Q86" s="40"/>
    </row>
    <row r="87" spans="2:29" ht="0" hidden="1" customHeight="1" x14ac:dyDescent="0.25"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</row>
    <row r="88" spans="2:29" ht="3" customHeight="1" x14ac:dyDescent="0.25"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</row>
    <row r="89" spans="2:29" ht="11.25" customHeight="1" x14ac:dyDescent="0.25">
      <c r="B89" s="42" t="s">
        <v>49</v>
      </c>
      <c r="C89" s="21"/>
      <c r="D89" s="21"/>
      <c r="E89" s="21"/>
      <c r="F89" s="21"/>
      <c r="G89" s="21"/>
      <c r="H89" s="18"/>
      <c r="I89" s="55">
        <f>AC78</f>
        <v>0</v>
      </c>
      <c r="J89" s="21"/>
      <c r="K89" s="21"/>
      <c r="L89" s="21"/>
      <c r="M89" s="21"/>
      <c r="N89" s="21"/>
      <c r="O89" s="21"/>
      <c r="P89" s="21"/>
      <c r="Q89" s="21"/>
    </row>
    <row r="90" spans="2:29" ht="11.45" customHeight="1" x14ac:dyDescent="0.25"/>
    <row r="91" spans="2:29" ht="2.85" customHeight="1" x14ac:dyDescent="0.25"/>
    <row r="92" spans="2:29" ht="0" hidden="1" customHeight="1" x14ac:dyDescent="0.25"/>
    <row r="93" spans="2:29" ht="17.100000000000001" customHeight="1" x14ac:dyDescent="0.25">
      <c r="B93" s="24" t="s">
        <v>159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</row>
    <row r="94" spans="2:29" ht="2.85" customHeight="1" x14ac:dyDescent="0.25"/>
    <row r="95" spans="2:29" x14ac:dyDescent="0.25">
      <c r="B95" s="48" t="s">
        <v>58</v>
      </c>
      <c r="C95" s="45"/>
      <c r="D95" s="49" t="s">
        <v>59</v>
      </c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9" t="s">
        <v>12</v>
      </c>
      <c r="P95" s="45"/>
      <c r="Q95" s="45"/>
      <c r="R95" s="45"/>
      <c r="S95" s="45"/>
      <c r="T95" s="45"/>
      <c r="U95" s="45"/>
      <c r="V95" s="48" t="s">
        <v>60</v>
      </c>
      <c r="W95" s="45"/>
      <c r="X95" s="45"/>
      <c r="Y95" s="48" t="s">
        <v>61</v>
      </c>
      <c r="Z95" s="45"/>
      <c r="AA95" s="17" t="s">
        <v>62</v>
      </c>
      <c r="AB95" s="48" t="s">
        <v>63</v>
      </c>
      <c r="AC95" s="45"/>
    </row>
    <row r="96" spans="2:29" x14ac:dyDescent="0.25">
      <c r="B96" s="31">
        <v>1</v>
      </c>
      <c r="C96" s="21"/>
      <c r="D96" s="32" t="s">
        <v>160</v>
      </c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32" t="s">
        <v>161</v>
      </c>
      <c r="P96" s="21"/>
      <c r="Q96" s="21"/>
      <c r="R96" s="21"/>
      <c r="S96" s="21"/>
      <c r="T96" s="21"/>
      <c r="U96" s="21"/>
      <c r="V96" s="47">
        <v>0</v>
      </c>
      <c r="W96" s="21"/>
      <c r="X96" s="21"/>
      <c r="Y96" s="47">
        <v>10</v>
      </c>
      <c r="Z96" s="21"/>
      <c r="AA96" s="12" t="s">
        <v>162</v>
      </c>
      <c r="AB96" s="47">
        <f>SUM(V96*Y96)</f>
        <v>0</v>
      </c>
      <c r="AC96" s="21"/>
    </row>
    <row r="97" spans="2:29" x14ac:dyDescent="0.25">
      <c r="B97" s="31">
        <v>2</v>
      </c>
      <c r="C97" s="21"/>
      <c r="D97" s="32" t="s">
        <v>163</v>
      </c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32" t="s">
        <v>164</v>
      </c>
      <c r="P97" s="21"/>
      <c r="Q97" s="21"/>
      <c r="R97" s="21"/>
      <c r="S97" s="21"/>
      <c r="T97" s="21"/>
      <c r="U97" s="21"/>
      <c r="V97" s="47">
        <v>0</v>
      </c>
      <c r="W97" s="21"/>
      <c r="X97" s="21"/>
      <c r="Y97" s="47">
        <v>140</v>
      </c>
      <c r="Z97" s="21"/>
      <c r="AA97" s="12" t="s">
        <v>165</v>
      </c>
      <c r="AB97" s="47">
        <f t="shared" ref="AB97:AB112" si="3">SUM(V97*Y97)</f>
        <v>0</v>
      </c>
      <c r="AC97" s="21"/>
    </row>
    <row r="98" spans="2:29" x14ac:dyDescent="0.25">
      <c r="B98" s="31">
        <v>3</v>
      </c>
      <c r="C98" s="21"/>
      <c r="D98" s="32" t="s">
        <v>166</v>
      </c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32" t="s">
        <v>167</v>
      </c>
      <c r="P98" s="21"/>
      <c r="Q98" s="21"/>
      <c r="R98" s="21"/>
      <c r="S98" s="21"/>
      <c r="T98" s="21"/>
      <c r="U98" s="21"/>
      <c r="V98" s="47">
        <v>0</v>
      </c>
      <c r="W98" s="21"/>
      <c r="X98" s="21"/>
      <c r="Y98" s="47">
        <v>4</v>
      </c>
      <c r="Z98" s="21"/>
      <c r="AA98" s="12" t="s">
        <v>162</v>
      </c>
      <c r="AB98" s="47">
        <f t="shared" si="3"/>
        <v>0</v>
      </c>
      <c r="AC98" s="21"/>
    </row>
    <row r="99" spans="2:29" x14ac:dyDescent="0.25">
      <c r="B99" s="31">
        <v>4</v>
      </c>
      <c r="C99" s="21"/>
      <c r="D99" s="32" t="s">
        <v>168</v>
      </c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32" t="s">
        <v>169</v>
      </c>
      <c r="P99" s="21"/>
      <c r="Q99" s="21"/>
      <c r="R99" s="21"/>
      <c r="S99" s="21"/>
      <c r="T99" s="21"/>
      <c r="U99" s="21"/>
      <c r="V99" s="47">
        <v>0</v>
      </c>
      <c r="W99" s="21"/>
      <c r="X99" s="21"/>
      <c r="Y99" s="47">
        <v>12.5</v>
      </c>
      <c r="Z99" s="21"/>
      <c r="AA99" s="12" t="s">
        <v>165</v>
      </c>
      <c r="AB99" s="47">
        <f t="shared" si="3"/>
        <v>0</v>
      </c>
      <c r="AC99" s="21"/>
    </row>
    <row r="100" spans="2:29" x14ac:dyDescent="0.25">
      <c r="B100" s="31">
        <v>5</v>
      </c>
      <c r="C100" s="21"/>
      <c r="D100" s="32" t="s">
        <v>170</v>
      </c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32" t="s">
        <v>171</v>
      </c>
      <c r="P100" s="21"/>
      <c r="Q100" s="21"/>
      <c r="R100" s="21"/>
      <c r="S100" s="21"/>
      <c r="T100" s="21"/>
      <c r="U100" s="21"/>
      <c r="V100" s="47">
        <v>0</v>
      </c>
      <c r="W100" s="21"/>
      <c r="X100" s="21"/>
      <c r="Y100" s="47">
        <v>320</v>
      </c>
      <c r="Z100" s="21"/>
      <c r="AA100" s="12" t="s">
        <v>172</v>
      </c>
      <c r="AB100" s="47">
        <f t="shared" si="3"/>
        <v>0</v>
      </c>
      <c r="AC100" s="21"/>
    </row>
    <row r="101" spans="2:29" x14ac:dyDescent="0.25">
      <c r="B101" s="31">
        <v>6</v>
      </c>
      <c r="C101" s="21"/>
      <c r="D101" s="32" t="s">
        <v>173</v>
      </c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32" t="s">
        <v>174</v>
      </c>
      <c r="P101" s="21"/>
      <c r="Q101" s="21"/>
      <c r="R101" s="21"/>
      <c r="S101" s="21"/>
      <c r="T101" s="21"/>
      <c r="U101" s="21"/>
      <c r="V101" s="47">
        <v>0</v>
      </c>
      <c r="W101" s="21"/>
      <c r="X101" s="21"/>
      <c r="Y101" s="47">
        <v>4</v>
      </c>
      <c r="Z101" s="21"/>
      <c r="AA101" s="12" t="s">
        <v>162</v>
      </c>
      <c r="AB101" s="47">
        <f t="shared" si="3"/>
        <v>0</v>
      </c>
      <c r="AC101" s="21"/>
    </row>
    <row r="102" spans="2:29" x14ac:dyDescent="0.25">
      <c r="B102" s="31">
        <v>7</v>
      </c>
      <c r="C102" s="21"/>
      <c r="D102" s="32" t="s">
        <v>175</v>
      </c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32" t="s">
        <v>176</v>
      </c>
      <c r="P102" s="21"/>
      <c r="Q102" s="21"/>
      <c r="R102" s="21"/>
      <c r="S102" s="21"/>
      <c r="T102" s="21"/>
      <c r="U102" s="21"/>
      <c r="V102" s="47">
        <v>0</v>
      </c>
      <c r="W102" s="21"/>
      <c r="X102" s="21"/>
      <c r="Y102" s="47">
        <v>4</v>
      </c>
      <c r="Z102" s="21"/>
      <c r="AA102" s="12" t="s">
        <v>162</v>
      </c>
      <c r="AB102" s="47">
        <f t="shared" si="3"/>
        <v>0</v>
      </c>
      <c r="AC102" s="21"/>
    </row>
    <row r="103" spans="2:29" x14ac:dyDescent="0.25">
      <c r="B103" s="31">
        <v>8</v>
      </c>
      <c r="C103" s="21"/>
      <c r="D103" s="32" t="s">
        <v>177</v>
      </c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32" t="s">
        <v>178</v>
      </c>
      <c r="P103" s="21"/>
      <c r="Q103" s="21"/>
      <c r="R103" s="21"/>
      <c r="S103" s="21"/>
      <c r="T103" s="21"/>
      <c r="U103" s="21"/>
      <c r="V103" s="47">
        <v>0</v>
      </c>
      <c r="W103" s="21"/>
      <c r="X103" s="21"/>
      <c r="Y103" s="47">
        <v>4</v>
      </c>
      <c r="Z103" s="21"/>
      <c r="AA103" s="12" t="s">
        <v>162</v>
      </c>
      <c r="AB103" s="47">
        <f t="shared" si="3"/>
        <v>0</v>
      </c>
      <c r="AC103" s="21"/>
    </row>
    <row r="104" spans="2:29" x14ac:dyDescent="0.25">
      <c r="B104" s="31">
        <v>9</v>
      </c>
      <c r="C104" s="21"/>
      <c r="D104" s="32" t="s">
        <v>179</v>
      </c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32" t="s">
        <v>180</v>
      </c>
      <c r="P104" s="21"/>
      <c r="Q104" s="21"/>
      <c r="R104" s="21"/>
      <c r="S104" s="21"/>
      <c r="T104" s="21"/>
      <c r="U104" s="21"/>
      <c r="V104" s="47">
        <v>0</v>
      </c>
      <c r="W104" s="21"/>
      <c r="X104" s="21"/>
      <c r="Y104" s="47">
        <v>30</v>
      </c>
      <c r="Z104" s="21"/>
      <c r="AA104" s="12" t="s">
        <v>172</v>
      </c>
      <c r="AB104" s="47">
        <f t="shared" si="3"/>
        <v>0</v>
      </c>
      <c r="AC104" s="21"/>
    </row>
    <row r="105" spans="2:29" x14ac:dyDescent="0.25">
      <c r="B105" s="31">
        <v>10</v>
      </c>
      <c r="C105" s="21"/>
      <c r="D105" s="32" t="s">
        <v>181</v>
      </c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32" t="s">
        <v>182</v>
      </c>
      <c r="P105" s="21"/>
      <c r="Q105" s="21"/>
      <c r="R105" s="21"/>
      <c r="S105" s="21"/>
      <c r="T105" s="21"/>
      <c r="U105" s="21"/>
      <c r="V105" s="47">
        <v>0</v>
      </c>
      <c r="W105" s="21"/>
      <c r="X105" s="21"/>
      <c r="Y105" s="47">
        <v>4</v>
      </c>
      <c r="Z105" s="21"/>
      <c r="AA105" s="12" t="s">
        <v>162</v>
      </c>
      <c r="AB105" s="47">
        <f t="shared" si="3"/>
        <v>0</v>
      </c>
      <c r="AC105" s="21"/>
    </row>
    <row r="106" spans="2:29" x14ac:dyDescent="0.25">
      <c r="B106" s="31">
        <v>11</v>
      </c>
      <c r="C106" s="21"/>
      <c r="D106" s="32" t="s">
        <v>183</v>
      </c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32" t="s">
        <v>184</v>
      </c>
      <c r="P106" s="21"/>
      <c r="Q106" s="21"/>
      <c r="R106" s="21"/>
      <c r="S106" s="21"/>
      <c r="T106" s="21"/>
      <c r="U106" s="21"/>
      <c r="V106" s="47">
        <v>0</v>
      </c>
      <c r="W106" s="21"/>
      <c r="X106" s="21"/>
      <c r="Y106" s="47">
        <v>320</v>
      </c>
      <c r="Z106" s="21"/>
      <c r="AA106" s="12" t="s">
        <v>172</v>
      </c>
      <c r="AB106" s="47">
        <f t="shared" si="3"/>
        <v>0</v>
      </c>
      <c r="AC106" s="21"/>
    </row>
    <row r="107" spans="2:29" x14ac:dyDescent="0.25">
      <c r="B107" s="31">
        <v>12</v>
      </c>
      <c r="C107" s="21"/>
      <c r="D107" s="32" t="s">
        <v>185</v>
      </c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32" t="s">
        <v>186</v>
      </c>
      <c r="P107" s="21"/>
      <c r="Q107" s="21"/>
      <c r="R107" s="21"/>
      <c r="S107" s="21"/>
      <c r="T107" s="21"/>
      <c r="U107" s="21"/>
      <c r="V107" s="47">
        <v>0</v>
      </c>
      <c r="W107" s="21"/>
      <c r="X107" s="21"/>
      <c r="Y107" s="47">
        <v>4</v>
      </c>
      <c r="Z107" s="21"/>
      <c r="AA107" s="12" t="s">
        <v>162</v>
      </c>
      <c r="AB107" s="47">
        <f t="shared" si="3"/>
        <v>0</v>
      </c>
      <c r="AC107" s="21"/>
    </row>
    <row r="108" spans="2:29" x14ac:dyDescent="0.25">
      <c r="B108" s="31">
        <v>13</v>
      </c>
      <c r="C108" s="21"/>
      <c r="D108" s="32" t="s">
        <v>187</v>
      </c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32" t="s">
        <v>188</v>
      </c>
      <c r="P108" s="21"/>
      <c r="Q108" s="21"/>
      <c r="R108" s="21"/>
      <c r="S108" s="21"/>
      <c r="T108" s="21"/>
      <c r="U108" s="21"/>
      <c r="V108" s="47">
        <v>0</v>
      </c>
      <c r="W108" s="21"/>
      <c r="X108" s="21"/>
      <c r="Y108" s="47">
        <v>4</v>
      </c>
      <c r="Z108" s="21"/>
      <c r="AA108" s="12" t="s">
        <v>162</v>
      </c>
      <c r="AB108" s="47">
        <f t="shared" si="3"/>
        <v>0</v>
      </c>
      <c r="AC108" s="21"/>
    </row>
    <row r="109" spans="2:29" x14ac:dyDescent="0.25">
      <c r="B109" s="31">
        <v>14</v>
      </c>
      <c r="C109" s="21"/>
      <c r="D109" s="32" t="s">
        <v>189</v>
      </c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32" t="s">
        <v>190</v>
      </c>
      <c r="P109" s="21"/>
      <c r="Q109" s="21"/>
      <c r="R109" s="21"/>
      <c r="S109" s="21"/>
      <c r="T109" s="21"/>
      <c r="U109" s="21"/>
      <c r="V109" s="47">
        <v>0</v>
      </c>
      <c r="W109" s="21"/>
      <c r="X109" s="21"/>
      <c r="Y109" s="47">
        <v>6</v>
      </c>
      <c r="Z109" s="21"/>
      <c r="AA109" s="12" t="s">
        <v>162</v>
      </c>
      <c r="AB109" s="47">
        <f t="shared" si="3"/>
        <v>0</v>
      </c>
      <c r="AC109" s="21"/>
    </row>
    <row r="110" spans="2:29" x14ac:dyDescent="0.25">
      <c r="B110" s="31">
        <v>15</v>
      </c>
      <c r="C110" s="21"/>
      <c r="D110" s="32" t="s">
        <v>191</v>
      </c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32" t="s">
        <v>192</v>
      </c>
      <c r="P110" s="21"/>
      <c r="Q110" s="21"/>
      <c r="R110" s="21"/>
      <c r="S110" s="21"/>
      <c r="T110" s="21"/>
      <c r="U110" s="21"/>
      <c r="V110" s="47">
        <v>0</v>
      </c>
      <c r="W110" s="21"/>
      <c r="X110" s="21"/>
      <c r="Y110" s="47">
        <v>4</v>
      </c>
      <c r="Z110" s="21"/>
      <c r="AA110" s="12" t="s">
        <v>162</v>
      </c>
      <c r="AB110" s="47">
        <f t="shared" si="3"/>
        <v>0</v>
      </c>
      <c r="AC110" s="21"/>
    </row>
    <row r="111" spans="2:29" x14ac:dyDescent="0.25">
      <c r="B111" s="31">
        <v>16</v>
      </c>
      <c r="C111" s="21"/>
      <c r="D111" s="32" t="s">
        <v>193</v>
      </c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32" t="s">
        <v>194</v>
      </c>
      <c r="P111" s="21"/>
      <c r="Q111" s="21"/>
      <c r="R111" s="21"/>
      <c r="S111" s="21"/>
      <c r="T111" s="21"/>
      <c r="U111" s="21"/>
      <c r="V111" s="47">
        <v>0</v>
      </c>
      <c r="W111" s="21"/>
      <c r="X111" s="21"/>
      <c r="Y111" s="47">
        <v>3.5</v>
      </c>
      <c r="Z111" s="21"/>
      <c r="AA111" s="12" t="s">
        <v>125</v>
      </c>
      <c r="AB111" s="47">
        <f t="shared" si="3"/>
        <v>0</v>
      </c>
      <c r="AC111" s="21"/>
    </row>
    <row r="112" spans="2:29" x14ac:dyDescent="0.25">
      <c r="B112" s="31">
        <v>17</v>
      </c>
      <c r="C112" s="21"/>
      <c r="D112" s="32" t="s">
        <v>195</v>
      </c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32" t="s">
        <v>196</v>
      </c>
      <c r="P112" s="21"/>
      <c r="Q112" s="21"/>
      <c r="R112" s="21"/>
      <c r="S112" s="21"/>
      <c r="T112" s="21"/>
      <c r="U112" s="21"/>
      <c r="V112" s="47">
        <v>0</v>
      </c>
      <c r="W112" s="21"/>
      <c r="X112" s="21"/>
      <c r="Y112" s="47">
        <v>140</v>
      </c>
      <c r="Z112" s="21"/>
      <c r="AA112" s="12" t="s">
        <v>85</v>
      </c>
      <c r="AB112" s="47">
        <f t="shared" si="3"/>
        <v>0</v>
      </c>
      <c r="AC112" s="21"/>
    </row>
    <row r="113" spans="2:29" ht="11.25" customHeight="1" x14ac:dyDescent="0.25">
      <c r="B113" s="56" t="s">
        <v>202</v>
      </c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8">
        <f>SUM(Y95:Z112)</f>
        <v>1014</v>
      </c>
      <c r="AA113" s="59"/>
      <c r="AB113" s="59"/>
      <c r="AC113" s="60">
        <f>SUM(AB96:AB112)</f>
        <v>0</v>
      </c>
    </row>
    <row r="114" spans="2:29" ht="0" hidden="1" customHeight="1" x14ac:dyDescent="0.25"/>
    <row r="115" spans="2:29" ht="2.85" customHeight="1" x14ac:dyDescent="0.25"/>
    <row r="116" spans="2:29" ht="11.25" customHeight="1" x14ac:dyDescent="0.25">
      <c r="B116" s="34" t="s">
        <v>197</v>
      </c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</row>
    <row r="117" spans="2:29" ht="1.5" customHeight="1" x14ac:dyDescent="0.25"/>
    <row r="118" spans="2:29" ht="11.25" customHeight="1" x14ac:dyDescent="0.25">
      <c r="C118" s="31" t="s">
        <v>113</v>
      </c>
      <c r="D118" s="21"/>
      <c r="F118" s="31"/>
      <c r="G118" s="21"/>
      <c r="H118" s="21"/>
      <c r="I118" s="21"/>
      <c r="J118" s="21"/>
      <c r="K118" s="21"/>
      <c r="L118" s="21"/>
      <c r="N118" s="32" t="s">
        <v>114</v>
      </c>
      <c r="O118" s="21"/>
      <c r="P118" s="21"/>
      <c r="Q118" s="21"/>
      <c r="R118" s="21"/>
      <c r="S118" s="21"/>
      <c r="T118" s="21"/>
    </row>
    <row r="119" spans="2:29" ht="9.9499999999999993" customHeight="1" x14ac:dyDescent="0.25"/>
    <row r="120" spans="2:29" ht="11.45" customHeight="1" x14ac:dyDescent="0.25">
      <c r="B120" s="39" t="s">
        <v>8</v>
      </c>
      <c r="C120" s="40"/>
      <c r="D120" s="40"/>
      <c r="E120" s="40"/>
      <c r="F120" s="40"/>
      <c r="G120" s="40"/>
      <c r="I120" s="41" t="s">
        <v>13</v>
      </c>
      <c r="J120" s="40"/>
      <c r="K120" s="40"/>
      <c r="L120" s="40"/>
      <c r="M120" s="40"/>
      <c r="N120" s="40"/>
      <c r="O120" s="40"/>
      <c r="P120" s="40"/>
      <c r="Q120" s="40"/>
    </row>
    <row r="121" spans="2:29" ht="11.25" customHeight="1" x14ac:dyDescent="0.25">
      <c r="B121" s="41" t="s">
        <v>14</v>
      </c>
      <c r="C121" s="40"/>
      <c r="D121" s="40"/>
      <c r="E121" s="40"/>
      <c r="F121" s="40"/>
      <c r="G121" s="40"/>
      <c r="H121" s="13"/>
      <c r="I121" s="54">
        <f>AC113</f>
        <v>0</v>
      </c>
      <c r="J121" s="40"/>
      <c r="K121" s="40"/>
      <c r="L121" s="40"/>
      <c r="M121" s="40"/>
      <c r="N121" s="40"/>
      <c r="O121" s="40"/>
      <c r="P121" s="40"/>
      <c r="Q121" s="40"/>
    </row>
    <row r="122" spans="2:29" ht="0" hidden="1" customHeight="1" x14ac:dyDescent="0.25"/>
    <row r="123" spans="2:29" ht="3" customHeight="1" x14ac:dyDescent="0.25"/>
    <row r="124" spans="2:29" ht="11.25" customHeight="1" x14ac:dyDescent="0.25">
      <c r="B124" s="42" t="s">
        <v>49</v>
      </c>
      <c r="C124" s="21"/>
      <c r="D124" s="21"/>
      <c r="E124" s="21"/>
      <c r="F124" s="21"/>
      <c r="G124" s="21"/>
      <c r="I124" s="55">
        <f>AC113</f>
        <v>0</v>
      </c>
      <c r="J124" s="21"/>
      <c r="K124" s="21"/>
      <c r="L124" s="21"/>
      <c r="M124" s="21"/>
      <c r="N124" s="21"/>
      <c r="O124" s="21"/>
      <c r="P124" s="21"/>
      <c r="Q124" s="21"/>
    </row>
    <row r="125" spans="2:29" ht="25.5" customHeight="1" x14ac:dyDescent="0.25"/>
    <row r="126" spans="2:29" ht="2.85" customHeight="1" x14ac:dyDescent="0.25"/>
    <row r="127" spans="2:29" ht="0" hidden="1" customHeight="1" x14ac:dyDescent="0.25"/>
    <row r="128" spans="2:29" ht="17.100000000000001" customHeight="1" x14ac:dyDescent="0.25">
      <c r="B128" s="24" t="s">
        <v>198</v>
      </c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</row>
    <row r="129" spans="2:29" ht="2.85" customHeight="1" x14ac:dyDescent="0.25"/>
    <row r="130" spans="2:29" x14ac:dyDescent="0.25">
      <c r="B130" s="44" t="s">
        <v>58</v>
      </c>
      <c r="C130" s="45"/>
      <c r="D130" s="46" t="s">
        <v>59</v>
      </c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6" t="s">
        <v>12</v>
      </c>
      <c r="P130" s="45"/>
      <c r="Q130" s="45"/>
      <c r="R130" s="45"/>
      <c r="S130" s="45"/>
      <c r="T130" s="45"/>
      <c r="U130" s="45"/>
      <c r="V130" s="44" t="s">
        <v>60</v>
      </c>
      <c r="W130" s="45"/>
      <c r="X130" s="45"/>
      <c r="Y130" s="44" t="s">
        <v>61</v>
      </c>
      <c r="Z130" s="45"/>
      <c r="AA130" s="16" t="s">
        <v>62</v>
      </c>
      <c r="AB130" s="44" t="s">
        <v>63</v>
      </c>
      <c r="AC130" s="45"/>
    </row>
    <row r="131" spans="2:29" x14ac:dyDescent="0.25">
      <c r="B131" s="50">
        <v>1</v>
      </c>
      <c r="C131" s="21"/>
      <c r="D131" s="32" t="s">
        <v>8</v>
      </c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32" t="s">
        <v>199</v>
      </c>
      <c r="P131" s="21"/>
      <c r="Q131" s="21"/>
      <c r="R131" s="21"/>
      <c r="S131" s="21"/>
      <c r="T131" s="21"/>
      <c r="U131" s="21"/>
      <c r="V131" s="47">
        <v>0</v>
      </c>
      <c r="W131" s="21"/>
      <c r="X131" s="21"/>
      <c r="Y131" s="47">
        <v>24</v>
      </c>
      <c r="Z131" s="21"/>
      <c r="AA131" s="12" t="s">
        <v>200</v>
      </c>
      <c r="AB131" s="47">
        <f>SUM(V131*Y131)</f>
        <v>0</v>
      </c>
      <c r="AC131" s="21"/>
    </row>
    <row r="132" spans="2:29" ht="11.25" customHeight="1" x14ac:dyDescent="0.25">
      <c r="B132" s="56" t="s">
        <v>202</v>
      </c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8">
        <f>SUM(Y114:Z131)</f>
        <v>24</v>
      </c>
      <c r="AA132" s="59"/>
      <c r="AB132" s="59"/>
      <c r="AC132" s="60">
        <f>SUM(AB131:AB131)</f>
        <v>0</v>
      </c>
    </row>
    <row r="133" spans="2:29" ht="2.85" customHeight="1" x14ac:dyDescent="0.25"/>
    <row r="134" spans="2:29" ht="11.25" customHeight="1" x14ac:dyDescent="0.25">
      <c r="B134" s="34" t="s">
        <v>201</v>
      </c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</row>
    <row r="135" spans="2:29" ht="1.5" customHeight="1" x14ac:dyDescent="0.25"/>
    <row r="136" spans="2:29" ht="11.25" customHeight="1" x14ac:dyDescent="0.25">
      <c r="C136" s="31" t="s">
        <v>113</v>
      </c>
      <c r="D136" s="21"/>
      <c r="F136" s="31"/>
      <c r="G136" s="21"/>
      <c r="H136" s="21"/>
      <c r="I136" s="21"/>
      <c r="J136" s="21"/>
      <c r="K136" s="21"/>
      <c r="L136" s="32" t="s">
        <v>114</v>
      </c>
      <c r="M136" s="21"/>
      <c r="N136" s="21"/>
      <c r="O136" s="21"/>
      <c r="P136" s="21"/>
      <c r="Q136" s="21"/>
      <c r="R136" s="21"/>
      <c r="S136" s="21"/>
    </row>
    <row r="137" spans="2:29" ht="12.75" customHeight="1" x14ac:dyDescent="0.25"/>
    <row r="138" spans="2:29" ht="11.45" customHeight="1" x14ac:dyDescent="0.25">
      <c r="B138" s="39" t="s">
        <v>8</v>
      </c>
      <c r="C138" s="40"/>
      <c r="D138" s="40"/>
      <c r="E138" s="40"/>
      <c r="F138" s="40"/>
      <c r="G138" s="40"/>
      <c r="I138" s="41" t="s">
        <v>13</v>
      </c>
      <c r="J138" s="40"/>
      <c r="K138" s="40"/>
      <c r="L138" s="40"/>
      <c r="M138" s="40"/>
      <c r="N138" s="40"/>
      <c r="O138" s="40"/>
      <c r="P138" s="40"/>
      <c r="Q138" s="40"/>
    </row>
    <row r="139" spans="2:29" ht="11.25" customHeight="1" x14ac:dyDescent="0.25">
      <c r="B139" s="41" t="s">
        <v>14</v>
      </c>
      <c r="C139" s="40"/>
      <c r="D139" s="40"/>
      <c r="E139" s="40"/>
      <c r="F139" s="40"/>
      <c r="G139" s="40"/>
      <c r="H139" s="13"/>
      <c r="I139" s="54">
        <f>AC132</f>
        <v>0</v>
      </c>
      <c r="J139" s="40"/>
      <c r="K139" s="40"/>
      <c r="L139" s="40"/>
      <c r="M139" s="40"/>
      <c r="N139" s="40"/>
      <c r="O139" s="40"/>
      <c r="P139" s="40"/>
      <c r="Q139" s="40"/>
    </row>
    <row r="140" spans="2:29" ht="0" hidden="1" customHeight="1" x14ac:dyDescent="0.25"/>
    <row r="141" spans="2:29" ht="3" customHeight="1" x14ac:dyDescent="0.25"/>
    <row r="142" spans="2:29" ht="11.25" customHeight="1" x14ac:dyDescent="0.25">
      <c r="B142" s="42" t="s">
        <v>49</v>
      </c>
      <c r="C142" s="21"/>
      <c r="D142" s="21"/>
      <c r="E142" s="21"/>
      <c r="F142" s="21"/>
      <c r="G142" s="21"/>
      <c r="I142" s="55">
        <f>AC132</f>
        <v>0</v>
      </c>
      <c r="J142" s="21"/>
      <c r="K142" s="21"/>
      <c r="L142" s="21"/>
      <c r="M142" s="21"/>
      <c r="N142" s="21"/>
      <c r="O142" s="21"/>
      <c r="P142" s="21"/>
      <c r="Q142" s="21"/>
    </row>
    <row r="143" spans="2:29" ht="0" hidden="1" customHeight="1" x14ac:dyDescent="0.25"/>
  </sheetData>
  <mergeCells count="394">
    <mergeCell ref="B138:G138"/>
    <mergeCell ref="I138:Q138"/>
    <mergeCell ref="B139:G139"/>
    <mergeCell ref="I139:Q139"/>
    <mergeCell ref="B142:G142"/>
    <mergeCell ref="I142:Q142"/>
    <mergeCell ref="AB131:AC131"/>
    <mergeCell ref="B134:AC134"/>
    <mergeCell ref="C136:D136"/>
    <mergeCell ref="F136:K136"/>
    <mergeCell ref="L136:S136"/>
    <mergeCell ref="B131:C131"/>
    <mergeCell ref="D131:N131"/>
    <mergeCell ref="O131:U131"/>
    <mergeCell ref="V131:X131"/>
    <mergeCell ref="Y131:Z131"/>
    <mergeCell ref="B132:L132"/>
    <mergeCell ref="B128:AC128"/>
    <mergeCell ref="B130:C130"/>
    <mergeCell ref="D130:N130"/>
    <mergeCell ref="O130:U130"/>
    <mergeCell ref="V130:X130"/>
    <mergeCell ref="Y130:Z130"/>
    <mergeCell ref="AB130:AC130"/>
    <mergeCell ref="B120:G120"/>
    <mergeCell ref="I120:Q120"/>
    <mergeCell ref="B121:G121"/>
    <mergeCell ref="I121:Q121"/>
    <mergeCell ref="B124:G124"/>
    <mergeCell ref="I124:Q124"/>
    <mergeCell ref="AB112:AC112"/>
    <mergeCell ref="B116:AC116"/>
    <mergeCell ref="C118:D118"/>
    <mergeCell ref="F118:L118"/>
    <mergeCell ref="N118:T118"/>
    <mergeCell ref="B112:C112"/>
    <mergeCell ref="D112:N112"/>
    <mergeCell ref="O112:U112"/>
    <mergeCell ref="V112:X112"/>
    <mergeCell ref="Y112:Z112"/>
    <mergeCell ref="B113:L113"/>
    <mergeCell ref="AB110:AC110"/>
    <mergeCell ref="B111:C111"/>
    <mergeCell ref="D111:N111"/>
    <mergeCell ref="O111:U111"/>
    <mergeCell ref="V111:X111"/>
    <mergeCell ref="Y111:Z111"/>
    <mergeCell ref="AB111:AC111"/>
    <mergeCell ref="B110:C110"/>
    <mergeCell ref="D110:N110"/>
    <mergeCell ref="O110:U110"/>
    <mergeCell ref="V110:X110"/>
    <mergeCell ref="Y110:Z110"/>
    <mergeCell ref="AB108:AC108"/>
    <mergeCell ref="B109:C109"/>
    <mergeCell ref="D109:N109"/>
    <mergeCell ref="O109:U109"/>
    <mergeCell ref="V109:X109"/>
    <mergeCell ref="Y109:Z109"/>
    <mergeCell ref="AB109:AC109"/>
    <mergeCell ref="B108:C108"/>
    <mergeCell ref="D108:N108"/>
    <mergeCell ref="O108:U108"/>
    <mergeCell ref="V108:X108"/>
    <mergeCell ref="Y108:Z108"/>
    <mergeCell ref="AB106:AC106"/>
    <mergeCell ref="B107:C107"/>
    <mergeCell ref="D107:N107"/>
    <mergeCell ref="O107:U107"/>
    <mergeCell ref="V107:X107"/>
    <mergeCell ref="Y107:Z107"/>
    <mergeCell ref="AB107:AC107"/>
    <mergeCell ref="B106:C106"/>
    <mergeCell ref="D106:N106"/>
    <mergeCell ref="O106:U106"/>
    <mergeCell ref="V106:X106"/>
    <mergeCell ref="Y106:Z106"/>
    <mergeCell ref="AB104:AC104"/>
    <mergeCell ref="B105:C105"/>
    <mergeCell ref="D105:N105"/>
    <mergeCell ref="O105:U105"/>
    <mergeCell ref="V105:X105"/>
    <mergeCell ref="Y105:Z105"/>
    <mergeCell ref="AB105:AC105"/>
    <mergeCell ref="B104:C104"/>
    <mergeCell ref="D104:N104"/>
    <mergeCell ref="O104:U104"/>
    <mergeCell ref="V104:X104"/>
    <mergeCell ref="Y104:Z104"/>
    <mergeCell ref="AB102:AC102"/>
    <mergeCell ref="B103:C103"/>
    <mergeCell ref="D103:N103"/>
    <mergeCell ref="O103:U103"/>
    <mergeCell ref="V103:X103"/>
    <mergeCell ref="Y103:Z103"/>
    <mergeCell ref="AB103:AC103"/>
    <mergeCell ref="B102:C102"/>
    <mergeCell ref="D102:N102"/>
    <mergeCell ref="O102:U102"/>
    <mergeCell ref="V102:X102"/>
    <mergeCell ref="Y102:Z102"/>
    <mergeCell ref="AB100:AC100"/>
    <mergeCell ref="B101:C101"/>
    <mergeCell ref="D101:N101"/>
    <mergeCell ref="O101:U101"/>
    <mergeCell ref="V101:X101"/>
    <mergeCell ref="Y101:Z101"/>
    <mergeCell ref="AB101:AC101"/>
    <mergeCell ref="B100:C100"/>
    <mergeCell ref="D100:N100"/>
    <mergeCell ref="O100:U100"/>
    <mergeCell ref="V100:X100"/>
    <mergeCell ref="Y100:Z100"/>
    <mergeCell ref="AB98:AC98"/>
    <mergeCell ref="B99:C99"/>
    <mergeCell ref="D99:N99"/>
    <mergeCell ref="O99:U99"/>
    <mergeCell ref="V99:X99"/>
    <mergeCell ref="Y99:Z99"/>
    <mergeCell ref="AB99:AC99"/>
    <mergeCell ref="B98:C98"/>
    <mergeCell ref="D98:N98"/>
    <mergeCell ref="O98:U98"/>
    <mergeCell ref="V98:X98"/>
    <mergeCell ref="Y98:Z98"/>
    <mergeCell ref="AB96:AC96"/>
    <mergeCell ref="B97:C97"/>
    <mergeCell ref="D97:N97"/>
    <mergeCell ref="O97:U97"/>
    <mergeCell ref="V97:X97"/>
    <mergeCell ref="Y97:Z97"/>
    <mergeCell ref="AB97:AC97"/>
    <mergeCell ref="B96:C96"/>
    <mergeCell ref="D96:N96"/>
    <mergeCell ref="O96:U96"/>
    <mergeCell ref="V96:X96"/>
    <mergeCell ref="Y96:Z96"/>
    <mergeCell ref="B93:AC93"/>
    <mergeCell ref="B95:C95"/>
    <mergeCell ref="D95:N95"/>
    <mergeCell ref="O95:U95"/>
    <mergeCell ref="V95:X95"/>
    <mergeCell ref="Y95:Z95"/>
    <mergeCell ref="AB95:AC95"/>
    <mergeCell ref="B85:G85"/>
    <mergeCell ref="I85:Q85"/>
    <mergeCell ref="B86:G86"/>
    <mergeCell ref="I86:Q86"/>
    <mergeCell ref="B89:G89"/>
    <mergeCell ref="I89:Q89"/>
    <mergeCell ref="B81:AC81"/>
    <mergeCell ref="C83:D83"/>
    <mergeCell ref="F83:I83"/>
    <mergeCell ref="K83:R83"/>
    <mergeCell ref="AB76:AC76"/>
    <mergeCell ref="B77:C77"/>
    <mergeCell ref="D77:N77"/>
    <mergeCell ref="O77:U77"/>
    <mergeCell ref="V77:X77"/>
    <mergeCell ref="Y77:Z77"/>
    <mergeCell ref="AB77:AC77"/>
    <mergeCell ref="B76:C76"/>
    <mergeCell ref="D76:N76"/>
    <mergeCell ref="O76:U76"/>
    <mergeCell ref="V76:X76"/>
    <mergeCell ref="Y76:Z76"/>
    <mergeCell ref="B78:L78"/>
    <mergeCell ref="AB74:AC74"/>
    <mergeCell ref="B75:C75"/>
    <mergeCell ref="D75:N75"/>
    <mergeCell ref="O75:U75"/>
    <mergeCell ref="V75:X75"/>
    <mergeCell ref="Y75:Z75"/>
    <mergeCell ref="AB75:AC75"/>
    <mergeCell ref="B74:C74"/>
    <mergeCell ref="D74:N74"/>
    <mergeCell ref="O74:U74"/>
    <mergeCell ref="V74:X74"/>
    <mergeCell ref="Y74:Z74"/>
    <mergeCell ref="B71:AC71"/>
    <mergeCell ref="B73:C73"/>
    <mergeCell ref="D73:N73"/>
    <mergeCell ref="O73:U73"/>
    <mergeCell ref="V73:X73"/>
    <mergeCell ref="Y73:Z73"/>
    <mergeCell ref="AB73:AC73"/>
    <mergeCell ref="B63:G63"/>
    <mergeCell ref="I63:Q63"/>
    <mergeCell ref="B64:G64"/>
    <mergeCell ref="I64:Q64"/>
    <mergeCell ref="B67:G67"/>
    <mergeCell ref="I67:Q67"/>
    <mergeCell ref="B59:AC59"/>
    <mergeCell ref="C61:D61"/>
    <mergeCell ref="F61:K61"/>
    <mergeCell ref="L61:S61"/>
    <mergeCell ref="AB55:AC55"/>
    <mergeCell ref="B56:C56"/>
    <mergeCell ref="D56:N56"/>
    <mergeCell ref="O56:U56"/>
    <mergeCell ref="V56:X56"/>
    <mergeCell ref="Y56:Z56"/>
    <mergeCell ref="AB56:AC56"/>
    <mergeCell ref="B55:C55"/>
    <mergeCell ref="D55:N55"/>
    <mergeCell ref="O55:U55"/>
    <mergeCell ref="V55:X55"/>
    <mergeCell ref="Y55:Z55"/>
    <mergeCell ref="B57:L57"/>
    <mergeCell ref="AB53:AC53"/>
    <mergeCell ref="B54:C54"/>
    <mergeCell ref="D54:N54"/>
    <mergeCell ref="O54:U54"/>
    <mergeCell ref="V54:X54"/>
    <mergeCell ref="Y54:Z54"/>
    <mergeCell ref="AB54:AC54"/>
    <mergeCell ref="B53:C53"/>
    <mergeCell ref="D53:N53"/>
    <mergeCell ref="O53:U53"/>
    <mergeCell ref="V53:X53"/>
    <mergeCell ref="Y53:Z53"/>
    <mergeCell ref="AB51:AC51"/>
    <mergeCell ref="B52:C52"/>
    <mergeCell ref="D52:N52"/>
    <mergeCell ref="O52:U52"/>
    <mergeCell ref="V52:X52"/>
    <mergeCell ref="Y52:Z52"/>
    <mergeCell ref="AB52:AC52"/>
    <mergeCell ref="B51:C51"/>
    <mergeCell ref="D51:N51"/>
    <mergeCell ref="O51:U51"/>
    <mergeCell ref="V51:X51"/>
    <mergeCell ref="Y51:Z51"/>
    <mergeCell ref="AB49:AC49"/>
    <mergeCell ref="B50:C50"/>
    <mergeCell ref="D50:N50"/>
    <mergeCell ref="O50:U50"/>
    <mergeCell ref="V50:X50"/>
    <mergeCell ref="Y50:Z50"/>
    <mergeCell ref="AB50:AC50"/>
    <mergeCell ref="B49:C49"/>
    <mergeCell ref="D49:N49"/>
    <mergeCell ref="O49:U49"/>
    <mergeCell ref="V49:X49"/>
    <mergeCell ref="Y49:Z49"/>
    <mergeCell ref="AB47:AC47"/>
    <mergeCell ref="B48:C48"/>
    <mergeCell ref="D48:N48"/>
    <mergeCell ref="O48:U48"/>
    <mergeCell ref="V48:X48"/>
    <mergeCell ref="Y48:Z48"/>
    <mergeCell ref="AB48:AC48"/>
    <mergeCell ref="B47:C47"/>
    <mergeCell ref="D47:N47"/>
    <mergeCell ref="O47:U47"/>
    <mergeCell ref="V47:X47"/>
    <mergeCell ref="Y47:Z47"/>
    <mergeCell ref="B44:AC44"/>
    <mergeCell ref="B46:C46"/>
    <mergeCell ref="D46:N46"/>
    <mergeCell ref="O46:U46"/>
    <mergeCell ref="V46:X46"/>
    <mergeCell ref="Y46:Z46"/>
    <mergeCell ref="AB46:AC46"/>
    <mergeCell ref="B37:G37"/>
    <mergeCell ref="I37:Q37"/>
    <mergeCell ref="B38:G38"/>
    <mergeCell ref="I38:Q38"/>
    <mergeCell ref="B41:G41"/>
    <mergeCell ref="I41:Q41"/>
    <mergeCell ref="C35:D35"/>
    <mergeCell ref="F35:K35"/>
    <mergeCell ref="L35:S35"/>
    <mergeCell ref="AB29:AC29"/>
    <mergeCell ref="B30:C30"/>
    <mergeCell ref="D30:N30"/>
    <mergeCell ref="O30:U30"/>
    <mergeCell ref="V30:X30"/>
    <mergeCell ref="Y30:Z30"/>
    <mergeCell ref="AB30:AC30"/>
    <mergeCell ref="B29:C29"/>
    <mergeCell ref="D29:N29"/>
    <mergeCell ref="O29:U29"/>
    <mergeCell ref="V29:X29"/>
    <mergeCell ref="Y29:Z29"/>
    <mergeCell ref="B31:L31"/>
    <mergeCell ref="AB27:AC27"/>
    <mergeCell ref="B28:C28"/>
    <mergeCell ref="D28:N28"/>
    <mergeCell ref="O28:U28"/>
    <mergeCell ref="V28:X28"/>
    <mergeCell ref="Y28:Z28"/>
    <mergeCell ref="AB28:AC28"/>
    <mergeCell ref="B27:C27"/>
    <mergeCell ref="D27:N27"/>
    <mergeCell ref="O27:U27"/>
    <mergeCell ref="V27:X27"/>
    <mergeCell ref="Y27:Z27"/>
    <mergeCell ref="AB25:AC25"/>
    <mergeCell ref="B26:C26"/>
    <mergeCell ref="D26:N26"/>
    <mergeCell ref="O26:U26"/>
    <mergeCell ref="V26:X26"/>
    <mergeCell ref="Y26:Z26"/>
    <mergeCell ref="AB26:AC26"/>
    <mergeCell ref="B25:C25"/>
    <mergeCell ref="D25:N25"/>
    <mergeCell ref="O25:U25"/>
    <mergeCell ref="V25:X25"/>
    <mergeCell ref="Y25:Z25"/>
    <mergeCell ref="AB23:AC23"/>
    <mergeCell ref="B24:C24"/>
    <mergeCell ref="D24:N24"/>
    <mergeCell ref="O24:U24"/>
    <mergeCell ref="V24:X24"/>
    <mergeCell ref="Y24:Z24"/>
    <mergeCell ref="AB24:AC24"/>
    <mergeCell ref="B23:C23"/>
    <mergeCell ref="D23:N23"/>
    <mergeCell ref="O23:U23"/>
    <mergeCell ref="V23:X23"/>
    <mergeCell ref="Y23:Z23"/>
    <mergeCell ref="AB21:AC21"/>
    <mergeCell ref="B22:C22"/>
    <mergeCell ref="D22:N22"/>
    <mergeCell ref="O22:U22"/>
    <mergeCell ref="V22:X22"/>
    <mergeCell ref="Y22:Z22"/>
    <mergeCell ref="AB22:AC22"/>
    <mergeCell ref="B21:C21"/>
    <mergeCell ref="D21:N21"/>
    <mergeCell ref="O21:U21"/>
    <mergeCell ref="V21:X21"/>
    <mergeCell ref="Y21:Z21"/>
    <mergeCell ref="AB19:AC19"/>
    <mergeCell ref="B20:C20"/>
    <mergeCell ref="D20:N20"/>
    <mergeCell ref="O20:U20"/>
    <mergeCell ref="V20:X20"/>
    <mergeCell ref="Y20:Z20"/>
    <mergeCell ref="AB20:AC20"/>
    <mergeCell ref="B19:C19"/>
    <mergeCell ref="D19:N19"/>
    <mergeCell ref="O19:U19"/>
    <mergeCell ref="V19:X19"/>
    <mergeCell ref="Y19:Z19"/>
    <mergeCell ref="AB17:AC17"/>
    <mergeCell ref="B18:C18"/>
    <mergeCell ref="D18:N18"/>
    <mergeCell ref="O18:U18"/>
    <mergeCell ref="V18:X18"/>
    <mergeCell ref="Y18:Z18"/>
    <mergeCell ref="AB18:AC18"/>
    <mergeCell ref="B17:C17"/>
    <mergeCell ref="D17:N17"/>
    <mergeCell ref="O17:U17"/>
    <mergeCell ref="V17:X17"/>
    <mergeCell ref="Y17:Z17"/>
    <mergeCell ref="AB15:AC15"/>
    <mergeCell ref="B16:C16"/>
    <mergeCell ref="D16:N16"/>
    <mergeCell ref="O16:U16"/>
    <mergeCell ref="V16:X16"/>
    <mergeCell ref="Y16:Z16"/>
    <mergeCell ref="AB16:AC16"/>
    <mergeCell ref="B15:C15"/>
    <mergeCell ref="D15:N15"/>
    <mergeCell ref="O15:U15"/>
    <mergeCell ref="V15:X15"/>
    <mergeCell ref="Y15:Z15"/>
    <mergeCell ref="AB13:AC13"/>
    <mergeCell ref="B14:C14"/>
    <mergeCell ref="D14:N14"/>
    <mergeCell ref="O14:U14"/>
    <mergeCell ref="V14:X14"/>
    <mergeCell ref="Y14:Z14"/>
    <mergeCell ref="AB14:AC14"/>
    <mergeCell ref="B13:C13"/>
    <mergeCell ref="D13:N13"/>
    <mergeCell ref="O13:U13"/>
    <mergeCell ref="V13:X13"/>
    <mergeCell ref="Y13:Z13"/>
    <mergeCell ref="B10:AC10"/>
    <mergeCell ref="B12:C12"/>
    <mergeCell ref="D12:N12"/>
    <mergeCell ref="O12:U12"/>
    <mergeCell ref="V12:X12"/>
    <mergeCell ref="Y12:Z12"/>
    <mergeCell ref="AB12:AC12"/>
    <mergeCell ref="Q1:V2"/>
    <mergeCell ref="Z1:AE1"/>
    <mergeCell ref="P3:W3"/>
    <mergeCell ref="G4:AB4"/>
    <mergeCell ref="A7:AD7"/>
  </mergeCells>
  <pageMargins left="0" right="0" top="0" bottom="0" header="0" footer="0"/>
  <pageSetup paperSize="9" scale="85" orientation="portrait" horizontalDpi="300" verticalDpi="300" r:id="rId1"/>
  <headerFooter alignWithMargins="0"/>
  <colBreaks count="1" manualBreakCount="1">
    <brk id="3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Položky všech ceníků</vt:lpstr>
      <vt:lpstr>'Položky všech ceníků'!Názvy_tisku</vt:lpstr>
      <vt:lpstr>Rekapitulace!Názvy_tisku</vt:lpstr>
      <vt:lpstr>Rekapitulace!Oblast_tisku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Mazák</dc:creator>
  <cp:lastModifiedBy>Tomáš Kytlík</cp:lastModifiedBy>
  <dcterms:created xsi:type="dcterms:W3CDTF">2019-08-05T11:58:55Z</dcterms:created>
  <dcterms:modified xsi:type="dcterms:W3CDTF">2024-02-05T17:49:23Z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