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80-01-16 - IO 01 VODOVOD" sheetId="2" r:id="rId2"/>
    <sheet name="180-02-16 - IO 02 SPLAŠKO..." sheetId="3" r:id="rId3"/>
    <sheet name="180-03-16 - IO 03 VEŘEJNÉ..." sheetId="4" r:id="rId4"/>
    <sheet name="180-16-00 - VRN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'180-01-16 - IO 01 VODOVOD'!$C$84:$K$422</definedName>
    <definedName name="_xlnm.Print_Area" localSheetId="1">'180-01-16 - IO 01 VODOVOD'!$C$4:$J$36,'180-01-16 - IO 01 VODOVOD'!$C$42:$J$66,'180-01-16 - IO 01 VODOVOD'!$C$72:$K$422</definedName>
    <definedName name="_xlnm.Print_Titles" localSheetId="1">'180-01-16 - IO 01 VODOVOD'!$84:$84</definedName>
    <definedName name="_xlnm._FilterDatabase" localSheetId="2" hidden="1">'180-02-16 - IO 02 SPLAŠKO...'!$C$83:$K$415</definedName>
    <definedName name="_xlnm.Print_Area" localSheetId="2">'180-02-16 - IO 02 SPLAŠKO...'!$C$4:$J$36,'180-02-16 - IO 02 SPLAŠKO...'!$C$42:$J$65,'180-02-16 - IO 02 SPLAŠKO...'!$C$71:$K$415</definedName>
    <definedName name="_xlnm.Print_Titles" localSheetId="2">'180-02-16 - IO 02 SPLAŠKO...'!$83:$83</definedName>
    <definedName name="_xlnm._FilterDatabase" localSheetId="3" hidden="1">'180-03-16 - IO 03 VEŘEJNÉ...'!$C$77:$K$81</definedName>
    <definedName name="_xlnm.Print_Area" localSheetId="3">'180-03-16 - IO 03 VEŘEJNÉ...'!$C$4:$J$36,'180-03-16 - IO 03 VEŘEJNÉ...'!$C$42:$J$59,'180-03-16 - IO 03 VEŘEJNÉ...'!$C$65:$K$81</definedName>
    <definedName name="_xlnm.Print_Titles" localSheetId="3">'180-03-16 - IO 03 VEŘEJNÉ...'!$77:$77</definedName>
    <definedName name="_xlnm._FilterDatabase" localSheetId="4" hidden="1">'180-16-00 - VRN'!$C$81:$K$116</definedName>
    <definedName name="_xlnm.Print_Area" localSheetId="4">'180-16-00 - VRN'!$C$4:$J$36,'180-16-00 - VRN'!$C$42:$J$63,'180-16-00 - VRN'!$C$69:$K$116</definedName>
    <definedName name="_xlnm.Print_Titles" localSheetId="4">'180-16-00 - VRN'!$81:$81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114"/>
  <c r="BH114"/>
  <c r="BG114"/>
  <c r="BF114"/>
  <c r="T114"/>
  <c r="T113"/>
  <c r="R114"/>
  <c r="R113"/>
  <c r="P114"/>
  <c r="P113"/>
  <c r="BK114"/>
  <c r="BK113"/>
  <c r="J113"/>
  <c r="J114"/>
  <c r="BE114"/>
  <c r="J62"/>
  <c r="BI110"/>
  <c r="BH110"/>
  <c r="BG110"/>
  <c r="BF110"/>
  <c r="T110"/>
  <c r="T109"/>
  <c r="R110"/>
  <c r="R109"/>
  <c r="P110"/>
  <c r="P109"/>
  <c r="BK110"/>
  <c r="BK109"/>
  <c r="J109"/>
  <c r="J110"/>
  <c r="BE110"/>
  <c r="J61"/>
  <c r="BI99"/>
  <c r="BH99"/>
  <c r="BG99"/>
  <c r="BF99"/>
  <c r="T99"/>
  <c r="T98"/>
  <c r="R99"/>
  <c r="R98"/>
  <c r="P99"/>
  <c r="P98"/>
  <c r="BK99"/>
  <c r="BK98"/>
  <c r="J98"/>
  <c r="J99"/>
  <c r="BE99"/>
  <c r="J60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9"/>
  <c r="BI85"/>
  <c r="F34"/>
  <c i="1" r="BD55"/>
  <c i="5" r="BH85"/>
  <c r="F33"/>
  <c i="1" r="BC55"/>
  <c i="5" r="BG85"/>
  <c r="F32"/>
  <c i="1" r="BB55"/>
  <c i="5" r="BF85"/>
  <c r="J31"/>
  <c i="1" r="AW55"/>
  <c i="5" r="F31"/>
  <c i="1" r="BA55"/>
  <c i="5" r="T85"/>
  <c r="T84"/>
  <c r="T83"/>
  <c r="T82"/>
  <c r="R85"/>
  <c r="R84"/>
  <c r="R83"/>
  <c r="R82"/>
  <c r="P85"/>
  <c r="P84"/>
  <c r="P83"/>
  <c r="P82"/>
  <c i="1" r="AU55"/>
  <c i="5" r="BK85"/>
  <c r="BK84"/>
  <c r="J84"/>
  <c r="BK83"/>
  <c r="J83"/>
  <c r="BK82"/>
  <c r="J82"/>
  <c r="J56"/>
  <c r="J27"/>
  <c i="1" r="AG55"/>
  <c i="5" r="J85"/>
  <c r="BE85"/>
  <c r="J30"/>
  <c i="1" r="AV55"/>
  <c i="5" r="F30"/>
  <c i="1" r="AZ55"/>
  <c i="5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4"/>
  <c r="AX54"/>
  <c i="4"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3"/>
  <c r="AX53"/>
  <c i="3" r="BI415"/>
  <c r="BH415"/>
  <c r="BG415"/>
  <c r="BF415"/>
  <c r="T415"/>
  <c r="T414"/>
  <c r="R415"/>
  <c r="R414"/>
  <c r="P415"/>
  <c r="P414"/>
  <c r="BK415"/>
  <c r="BK414"/>
  <c r="J414"/>
  <c r="J415"/>
  <c r="BE415"/>
  <c r="J64"/>
  <c r="BI413"/>
  <c r="BH413"/>
  <c r="BG413"/>
  <c r="BF413"/>
  <c r="T413"/>
  <c r="R413"/>
  <c r="P413"/>
  <c r="BK413"/>
  <c r="J413"/>
  <c r="BE413"/>
  <c r="BI411"/>
  <c r="BH411"/>
  <c r="BG411"/>
  <c r="BF411"/>
  <c r="T411"/>
  <c r="R411"/>
  <c r="P411"/>
  <c r="BK411"/>
  <c r="J411"/>
  <c r="BE411"/>
  <c r="BI410"/>
  <c r="BH410"/>
  <c r="BG410"/>
  <c r="BF410"/>
  <c r="T410"/>
  <c r="T409"/>
  <c r="R410"/>
  <c r="R409"/>
  <c r="P410"/>
  <c r="P409"/>
  <c r="BK410"/>
  <c r="BK409"/>
  <c r="J409"/>
  <c r="J410"/>
  <c r="BE410"/>
  <c r="J63"/>
  <c r="BI408"/>
  <c r="BH408"/>
  <c r="BG408"/>
  <c r="BF408"/>
  <c r="T408"/>
  <c r="R408"/>
  <c r="P408"/>
  <c r="BK408"/>
  <c r="J408"/>
  <c r="BE408"/>
  <c r="BI407"/>
  <c r="BH407"/>
  <c r="BG407"/>
  <c r="BF407"/>
  <c r="T407"/>
  <c r="R407"/>
  <c r="P407"/>
  <c r="BK407"/>
  <c r="J407"/>
  <c r="BE407"/>
  <c r="BI404"/>
  <c r="BH404"/>
  <c r="BG404"/>
  <c r="BF404"/>
  <c r="T404"/>
  <c r="R404"/>
  <c r="P404"/>
  <c r="BK404"/>
  <c r="J404"/>
  <c r="BE404"/>
  <c r="BI401"/>
  <c r="BH401"/>
  <c r="BG401"/>
  <c r="BF401"/>
  <c r="T401"/>
  <c r="R401"/>
  <c r="P401"/>
  <c r="BK401"/>
  <c r="J401"/>
  <c r="BE401"/>
  <c r="BI395"/>
  <c r="BH395"/>
  <c r="BG395"/>
  <c r="BF395"/>
  <c r="T395"/>
  <c r="R395"/>
  <c r="P395"/>
  <c r="BK395"/>
  <c r="J395"/>
  <c r="BE395"/>
  <c r="BI394"/>
  <c r="BH394"/>
  <c r="BG394"/>
  <c r="BF394"/>
  <c r="T394"/>
  <c r="R394"/>
  <c r="P394"/>
  <c r="BK394"/>
  <c r="J394"/>
  <c r="BE394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1"/>
  <c r="BH381"/>
  <c r="BG381"/>
  <c r="BF381"/>
  <c r="T381"/>
  <c r="T380"/>
  <c r="R381"/>
  <c r="R380"/>
  <c r="P381"/>
  <c r="P380"/>
  <c r="BK381"/>
  <c r="BK380"/>
  <c r="J380"/>
  <c r="J381"/>
  <c r="BE381"/>
  <c r="J62"/>
  <c r="BI379"/>
  <c r="BH379"/>
  <c r="BG379"/>
  <c r="BF379"/>
  <c r="T379"/>
  <c r="R379"/>
  <c r="P379"/>
  <c r="BK379"/>
  <c r="J379"/>
  <c r="BE379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9"/>
  <c r="BH349"/>
  <c r="BG349"/>
  <c r="BF349"/>
  <c r="T349"/>
  <c r="T348"/>
  <c r="R349"/>
  <c r="R348"/>
  <c r="P349"/>
  <c r="P348"/>
  <c r="BK349"/>
  <c r="BK348"/>
  <c r="J348"/>
  <c r="J349"/>
  <c r="BE349"/>
  <c r="J61"/>
  <c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34"/>
  <c r="BH334"/>
  <c r="BG334"/>
  <c r="BF334"/>
  <c r="T334"/>
  <c r="R334"/>
  <c r="P334"/>
  <c r="BK334"/>
  <c r="J334"/>
  <c r="BE334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3"/>
  <c r="BH303"/>
  <c r="BG303"/>
  <c r="BF303"/>
  <c r="T303"/>
  <c r="R303"/>
  <c r="P303"/>
  <c r="BK303"/>
  <c r="J303"/>
  <c r="BE303"/>
  <c r="BI300"/>
  <c r="BH300"/>
  <c r="BG300"/>
  <c r="BF300"/>
  <c r="T300"/>
  <c r="R300"/>
  <c r="P300"/>
  <c r="BK300"/>
  <c r="J300"/>
  <c r="BE300"/>
  <c r="BI289"/>
  <c r="BH289"/>
  <c r="BG289"/>
  <c r="BF289"/>
  <c r="T289"/>
  <c r="T288"/>
  <c r="R289"/>
  <c r="R288"/>
  <c r="P289"/>
  <c r="P288"/>
  <c r="BK289"/>
  <c r="BK288"/>
  <c r="J288"/>
  <c r="J289"/>
  <c r="BE289"/>
  <c r="J60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68"/>
  <c r="BH268"/>
  <c r="BG268"/>
  <c r="BF268"/>
  <c r="T268"/>
  <c r="R268"/>
  <c r="P268"/>
  <c r="BK268"/>
  <c r="J268"/>
  <c r="BE268"/>
  <c r="BI265"/>
  <c r="BH265"/>
  <c r="BG265"/>
  <c r="BF265"/>
  <c r="T265"/>
  <c r="T264"/>
  <c r="R265"/>
  <c r="R264"/>
  <c r="P265"/>
  <c r="P264"/>
  <c r="BK265"/>
  <c r="BK264"/>
  <c r="J264"/>
  <c r="J265"/>
  <c r="BE265"/>
  <c r="J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1"/>
  <c r="BH231"/>
  <c r="BG231"/>
  <c r="BF231"/>
  <c r="T231"/>
  <c r="R231"/>
  <c r="P231"/>
  <c r="BK231"/>
  <c r="J231"/>
  <c r="BE231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1"/>
  <c r="BH151"/>
  <c r="BG151"/>
  <c r="BF151"/>
  <c r="T151"/>
  <c r="R151"/>
  <c r="P151"/>
  <c r="BK151"/>
  <c r="J151"/>
  <c r="BE151"/>
  <c r="BI145"/>
  <c r="BH145"/>
  <c r="BG145"/>
  <c r="BF145"/>
  <c r="T145"/>
  <c r="R145"/>
  <c r="P145"/>
  <c r="BK145"/>
  <c r="J145"/>
  <c r="BE145"/>
  <c r="BI137"/>
  <c r="BH137"/>
  <c r="BG137"/>
  <c r="BF137"/>
  <c r="T137"/>
  <c r="R137"/>
  <c r="P137"/>
  <c r="BK137"/>
  <c r="J137"/>
  <c r="BE137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16"/>
  <c r="BH116"/>
  <c r="BG116"/>
  <c r="BF116"/>
  <c r="T116"/>
  <c r="R116"/>
  <c r="P116"/>
  <c r="BK116"/>
  <c r="J116"/>
  <c r="BE116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2"/>
  <c r="AX52"/>
  <c i="2" r="BI422"/>
  <c r="BH422"/>
  <c r="BG422"/>
  <c r="BF422"/>
  <c r="T422"/>
  <c r="T421"/>
  <c r="R422"/>
  <c r="R421"/>
  <c r="P422"/>
  <c r="P421"/>
  <c r="BK422"/>
  <c r="BK421"/>
  <c r="J421"/>
  <c r="J422"/>
  <c r="BE422"/>
  <c r="J65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7"/>
  <c r="BH417"/>
  <c r="BG417"/>
  <c r="BF417"/>
  <c r="T417"/>
  <c r="T416"/>
  <c r="R417"/>
  <c r="R416"/>
  <c r="P417"/>
  <c r="P416"/>
  <c r="BK417"/>
  <c r="BK416"/>
  <c r="J416"/>
  <c r="J417"/>
  <c r="BE417"/>
  <c r="J64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1"/>
  <c r="BH391"/>
  <c r="BG391"/>
  <c r="BF391"/>
  <c r="T391"/>
  <c r="R391"/>
  <c r="P391"/>
  <c r="BK391"/>
  <c r="J391"/>
  <c r="BE391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3"/>
  <c r="BH383"/>
  <c r="BG383"/>
  <c r="BF383"/>
  <c r="T383"/>
  <c r="T382"/>
  <c r="R383"/>
  <c r="R382"/>
  <c r="P383"/>
  <c r="P382"/>
  <c r="BK383"/>
  <c r="BK382"/>
  <c r="J382"/>
  <c r="J383"/>
  <c r="BE383"/>
  <c r="J63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3"/>
  <c r="BH373"/>
  <c r="BG373"/>
  <c r="BF373"/>
  <c r="T373"/>
  <c r="R373"/>
  <c r="P373"/>
  <c r="BK373"/>
  <c r="J373"/>
  <c r="BE373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9"/>
  <c r="BH239"/>
  <c r="BG239"/>
  <c r="BF239"/>
  <c r="T239"/>
  <c r="T238"/>
  <c r="R239"/>
  <c r="R238"/>
  <c r="P239"/>
  <c r="P238"/>
  <c r="BK239"/>
  <c r="BK238"/>
  <c r="J238"/>
  <c r="J239"/>
  <c r="BE239"/>
  <c r="J62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1"/>
  <c r="BH201"/>
  <c r="BG201"/>
  <c r="BF201"/>
  <c r="T201"/>
  <c r="T200"/>
  <c r="R201"/>
  <c r="R200"/>
  <c r="P201"/>
  <c r="P200"/>
  <c r="BK201"/>
  <c r="BK200"/>
  <c r="J200"/>
  <c r="J201"/>
  <c r="BE201"/>
  <c r="J61"/>
  <c r="BI197"/>
  <c r="BH197"/>
  <c r="BG197"/>
  <c r="BF197"/>
  <c r="T197"/>
  <c r="R197"/>
  <c r="P197"/>
  <c r="BK197"/>
  <c r="J197"/>
  <c r="BE197"/>
  <c r="BI191"/>
  <c r="BH191"/>
  <c r="BG191"/>
  <c r="BF191"/>
  <c r="T191"/>
  <c r="R191"/>
  <c r="P191"/>
  <c r="BK191"/>
  <c r="J191"/>
  <c r="BE191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60"/>
  <c r="BI179"/>
  <c r="BH179"/>
  <c r="BG179"/>
  <c r="BF179"/>
  <c r="T179"/>
  <c r="T178"/>
  <c r="R179"/>
  <c r="R178"/>
  <c r="P179"/>
  <c r="P178"/>
  <c r="BK179"/>
  <c r="BK178"/>
  <c r="J178"/>
  <c r="J179"/>
  <c r="BE179"/>
  <c r="J59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<sst xmlns="http://schemas.openxmlformats.org/spreadsheetml/2006/main">
  <si>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</si>
  <si>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</si>
  <si>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</si>
  <si>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</si>
  <si>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</si>
  <si>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</si>
  <si>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</si>
  <si>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{cf9e77a8-df2f-465f-9caa-05d1e7662955}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</si>
  <si>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</si>
  <si>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</si>
  <si>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</si>
  <si>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</si>
  <si>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</si>
  <si>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</si>
  <si>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</si>
  <si>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</si>
  <si>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180-16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</si>
  <si>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</si>
  <si>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</si>
  <si>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VÝSTAVBA VODOVODU, KANALIZACE A VEŘEJNÉHO OSVĚTLENÍ V ULICI NA SÁDKÁCH</t>
  </si>
  <si>
    <t>KSO:</t>
  </si>
  <si>
    <t/>
  </si>
  <si>
    <t>CC-CZ:</t>
  </si>
  <si>
    <t>Místo:</t>
  </si>
  <si>
    <t>RYCHNOV NAD KNĚŽNOU</t>
  </si>
  <si>
    <t>Datum:</t>
  </si>
  <si>
    <t>24. 4. 2017</t>
  </si>
  <si>
    <t>Zadavatel:</t>
  </si>
  <si>
    <t>IČ:</t>
  </si>
  <si>
    <t>Město Rychnov nad Kněžnou</t>
  </si>
  <si>
    <t>DIČ:</t>
  </si>
  <si>
    <t>Uchazeč:</t>
  </si>
  <si>
    <t>Vyplň údaj</t>
  </si>
  <si>
    <t>Projektant:</t>
  </si>
  <si>
    <t>JDS projekt,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</si>
  <si>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</si>
  <si>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</si>
  <si>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</si>
  <si>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</si>
  <si>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</si>
  <si>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</si>
  <si>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</si>
  <si>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</si>
  <si>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</si>
  <si>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</si>
  <si>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</si>
  <si>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</si>
  <si>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</si>
  <si>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</si>
  <si>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</si>
  <si>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</si>
  <si>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</si>
  <si>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</si>
  <si>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</si>
  <si>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</si>
  <si>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</si>
  <si>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</si>
  <si>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</si>
  <si>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</si>
  <si>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</si>
  <si>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</si>
  <si>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</si>
  <si>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</si>
  <si>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</si>
  <si>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</si>
  <si>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</si>
  <si>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</si>
  <si>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</si>
  <si>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</si>
  <si>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</si>
  <si>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</si>
  <si>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</si>
  <si>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</si>
  <si>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</si>
  <si>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</si>
  <si>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</si>
  <si>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180-01-16</t>
  </si>
  <si>
    <t>IO 01 VODOVOD</t>
  </si>
  <si>
    <t>STA</t>
  </si>
  <si>
    <t>1</t>
  </si>
  <si>
    <t>{3fd49887-5a68-46d4-977c-39876b928bf1}</t>
  </si>
  <si>
    <t>2</t>
  </si>
  <si>
    <t>180-02-16</t>
  </si>
  <si>
    <t>IO 02 SPLAŠKOVÁ KANALIZACE</t>
  </si>
  <si>
    <t>{18e57bd1-8eda-4279-b504-295d9b95b7b6}</t>
  </si>
  <si>
    <t>180-03-16</t>
  </si>
  <si>
    <t>IO 03 VEŘEJNÉ OSVĚTLENÍ</t>
  </si>
  <si>
    <t>{05370e74-9b8f-463a-9491-f678808bfcc1}</t>
  </si>
  <si>
    <t>180-16-00</t>
  </si>
  <si>
    <t>VRN</t>
  </si>
  <si>
    <t>{de5991f7-593f-4ea1-904b-b931cf67f638}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</si>
  <si>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</si>
  <si>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</si>
  <si>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</si>
  <si>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</si>
  <si>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</si>
  <si>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</si>
  <si>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</si>
  <si>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180-01-16 - IO 01 VODOVOD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</si>
  <si>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</si>
  <si>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</si>
  <si>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</si>
  <si>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</si>
  <si>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</si>
  <si>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</si>
  <si>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</si>
  <si>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</si>
  <si>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</si>
  <si>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</si>
  <si>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</si>
  <si>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</si>
  <si>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</si>
  <si>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</si>
  <si>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</si>
  <si>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</si>
  <si>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</si>
  <si>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</si>
  <si>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</si>
  <si>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</si>
  <si>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</si>
  <si>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</si>
  <si>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</si>
  <si>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</si>
  <si>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</si>
  <si>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</si>
  <si>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</si>
  <si>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</si>
  <si>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</si>
  <si>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</si>
  <si>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</si>
  <si>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</si>
  <si>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</si>
  <si>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</si>
  <si>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</si>
  <si>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</si>
  <si>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2017 01</t>
  </si>
  <si>
    <t>4</t>
  </si>
  <si>
    <t>1924875725</t>
  </si>
  <si>
    <t>113106023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</si>
  <si>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ze zámkové dlažby</t>
  </si>
  <si>
    <t>757697006</t>
  </si>
  <si>
    <t>VV</t>
  </si>
  <si>
    <t>přepojení vodovodní přípojky</t>
  </si>
  <si>
    <t>3</t>
  </si>
  <si>
    <t>113107022</t>
  </si>
  <si>
    <t>Odstranění podkladů nebo krytů při překopech inženýrských sítí v ploše jednotlivě do 15 m2 s přemístěním hmot na skládku ve vzdálenosti do 3 m nebo s naložením na dopravní prostředek z kameniva hrubého drceného, o tl. vrstvy přes 100 do 200 mm</t>
  </si>
  <si>
    <t>115815805</t>
  </si>
  <si>
    <t>pruh cm kolem vodících proužků</t>
  </si>
  <si>
    <t>12,4</t>
  </si>
  <si>
    <t>113107042</t>
  </si>
  <si>
    <t>Odstranění podkladů nebo krytů při překopech inženýrských sítí v ploše jednotlivě do 15 m2 s přemístěním hmot na skládku ve vzdálenosti do 3 m nebo s naložením na dopravní prostředek živičných, o tl. vrstvy přes 50 do 100 mm</t>
  </si>
  <si>
    <t>-1915659150</t>
  </si>
  <si>
    <t>pouze u samostatného vodovodu</t>
  </si>
  <si>
    <t>62*0,4</t>
  </si>
  <si>
    <t>5</t>
  </si>
  <si>
    <t>113107222</t>
  </si>
  <si>
    <t>Odstranění podkladů nebo krytů s přemístěním hmot na skládku na vzdálenost do 20 m nebo s naložením na dopravní prostředek v ploše jednotlivě přes 200 m2 z kameniva hrubého drceného, o tl. vrstvy přes 100 do 200 mm</t>
  </si>
  <si>
    <t>-1759921798</t>
  </si>
  <si>
    <t>asfaltový kryt chodníku - pouze v částí bez kanalizace v chodníku</t>
  </si>
  <si>
    <t>(21+62)*2</t>
  </si>
  <si>
    <t>zámková dlažba - přepojení přípojky</t>
  </si>
  <si>
    <t>Součet</t>
  </si>
  <si>
    <t>6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</si>
  <si>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</si>
  <si>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</si>
  <si>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-108837399</t>
  </si>
  <si>
    <t>7</t>
  </si>
  <si>
    <t>113154123</t>
  </si>
  <si>
    <t>Frézování živičného podkladu nebo krytu s naložením na dopravní prostředek plochy do 500 m2 bez překážek v trase pruhu šířky přes 0,5 m do 1 m, tloušťky vrstvy 50 mm</t>
  </si>
  <si>
    <t>-351519553</t>
  </si>
  <si>
    <t>8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</si>
  <si>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</si>
  <si>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</si>
  <si>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</si>
  <si>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-1906894795</t>
  </si>
  <si>
    <t>pouze v úseku vodovodu bez kanalizace (obrubníky + vodící proužky)</t>
  </si>
  <si>
    <t>62+62</t>
  </si>
  <si>
    <t>9</t>
  </si>
  <si>
    <t>113204111</t>
  </si>
  <si>
    <t>Vytrhání obrub s vybouráním lože, s přemístěním hmot na skládku na vzdálenost do 3 m nebo s naložením na dopravní prostředek záhonových</t>
  </si>
  <si>
    <t>1357628194</t>
  </si>
  <si>
    <t>pouze v úseku kde chodníkem vede pouze vodovod</t>
  </si>
  <si>
    <t>62</t>
  </si>
  <si>
    <t>při přepojení přípojky</t>
  </si>
  <si>
    <t>4*2</t>
  </si>
  <si>
    <t>10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</si>
  <si>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</si>
  <si>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</si>
  <si>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-1881766775</t>
  </si>
  <si>
    <t>stl plynovod</t>
  </si>
  <si>
    <t>2,5*2</t>
  </si>
  <si>
    <t>11</t>
  </si>
  <si>
    <t>119001412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</si>
  <si>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</si>
  <si>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1058172324</t>
  </si>
  <si>
    <t>křížení s dešťovou kanalizací</t>
  </si>
  <si>
    <t>12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</si>
  <si>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</si>
  <si>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</si>
  <si>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-1757941597</t>
  </si>
  <si>
    <t>kabely VO</t>
  </si>
  <si>
    <t>13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</si>
  <si>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</si>
  <si>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</si>
  <si>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</si>
  <si>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1068784702</t>
  </si>
  <si>
    <t>za chodníkem</t>
  </si>
  <si>
    <t>1,5*26*0,15</t>
  </si>
  <si>
    <t>ostatní v rámci kanalizace</t>
  </si>
  <si>
    <t>14</t>
  </si>
  <si>
    <t>132201202</t>
  </si>
  <si>
    <t>Hloubení zapažených i nezapažených rýh šířky přes 600 do 2 000 mm s urovnáním dna do předepsaného profilu a spádu v hornině tř. 3 přes 100 do 1 000 m3</t>
  </si>
  <si>
    <t>364013608</t>
  </si>
  <si>
    <t>hloubení rýh do hloubky 2,0m šíře 1,1m</t>
  </si>
  <si>
    <t>dno výkopu</t>
  </si>
  <si>
    <t>(230+12,50+14+3+2+4)*1,1*2</t>
  </si>
  <si>
    <t>odečet konstrukce vozovky 0,4m, chodníku 0,3m</t>
  </si>
  <si>
    <t>-(99+93+4)*1,1*0,3</t>
  </si>
  <si>
    <t>-(16+8,5+7)*1,1*0,4</t>
  </si>
  <si>
    <t>132301202</t>
  </si>
  <si>
    <t>Hloubení zapažených i nezapažených rýh šířky přes 600 do 2 000 mm s urovnáním dna do předepsaného profilu a spádu v hornině tř. 4 přes 100 do 1 000 m3</t>
  </si>
  <si>
    <t>1072275431</t>
  </si>
  <si>
    <t>hloubení rýh od hloubky 2m šíře 1,1m, prům hloubka 2,1m</t>
  </si>
  <si>
    <t>(230+12,50+14+3+2+4)*1,1*0,1</t>
  </si>
  <si>
    <t>16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</si>
  <si>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</si>
  <si>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</si>
  <si>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-1436280485</t>
  </si>
  <si>
    <t>17</t>
  </si>
  <si>
    <t>151101101</t>
  </si>
  <si>
    <t>Zřízení pažení a rozepření stěn rýh pro podzemní vedení pro všechny šířky rýhy příložné pro jakoukoliv mezerovitost, hloubky do 2 m</t>
  </si>
  <si>
    <t>-62538639</t>
  </si>
  <si>
    <t>(230+12,50+14+3+2+4)*2,1*2</t>
  </si>
  <si>
    <t>odečet jedné stěny u společného výkopu s kanalizací</t>
  </si>
  <si>
    <t>-(99+12+12+12)*2</t>
  </si>
  <si>
    <t>18</t>
  </si>
  <si>
    <t>151101111</t>
  </si>
  <si>
    <t>Odstranění pažení a rozepření stěn rýh pro podzemní vedení s uložením materiálu na vzdálenost do 3 m od kraje výkopu příložné, hloubky do 2 m</t>
  </si>
  <si>
    <t>1661408556</t>
  </si>
  <si>
    <t>845,1</t>
  </si>
  <si>
    <t>19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</si>
  <si>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</si>
  <si>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</si>
  <si>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315537931</t>
  </si>
  <si>
    <t>505,56+29,205</t>
  </si>
  <si>
    <t>20</t>
  </si>
  <si>
    <t>162501102</t>
  </si>
  <si>
    <t>Vodorovné přemístění výkopku nebo sypaniny po suchu na obvyklém dopravním prostředku, bez naložení výkopku, avšak se složením bez rozhrnutí z horniny tř. 1 až 4 na vzdálenost přes 2 500 do 3 000 m</t>
  </si>
  <si>
    <t>1117203781</t>
  </si>
  <si>
    <t>171201201</t>
  </si>
  <si>
    <t>Uložení sypaniny na skládky</t>
  </si>
  <si>
    <t>73415442</t>
  </si>
  <si>
    <t>22</t>
  </si>
  <si>
    <t>171201211</t>
  </si>
  <si>
    <t>Uložení sypaniny poplatek za uložení sypaniny na skládce (skládkovné)</t>
  </si>
  <si>
    <t>t</t>
  </si>
  <si>
    <t>941525820</t>
  </si>
  <si>
    <t>534,765*1,67</t>
  </si>
  <si>
    <t>23</t>
  </si>
  <si>
    <t>174101101</t>
  </si>
  <si>
    <t>Zásyp sypaninou z jakékoliv horniny s uložením výkopku ve vrstvách se zhutněním jam, šachet, rýh nebo kolem objektů v těchto vykopávkách</t>
  </si>
  <si>
    <t>2016638162</t>
  </si>
  <si>
    <t>498,63+29,205-29,205-102,2</t>
  </si>
  <si>
    <t>24</t>
  </si>
  <si>
    <t>M</t>
  </si>
  <si>
    <t>583376000</t>
  </si>
  <si>
    <t xml:space="preserve">štěrkopísek frakce 0-45  (kačírek)</t>
  </si>
  <si>
    <t>-1382589075</t>
  </si>
  <si>
    <t>396,43*1,97</t>
  </si>
  <si>
    <t>25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</si>
  <si>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</si>
  <si>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</si>
  <si>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1967015539</t>
  </si>
  <si>
    <t>(230+12,50+14+3+2+4)*1,1*0,35</t>
  </si>
  <si>
    <t>26</t>
  </si>
  <si>
    <t>583373030</t>
  </si>
  <si>
    <t>štěrkopísek frakce 0-8</t>
  </si>
  <si>
    <t>-2022568423</t>
  </si>
  <si>
    <t>102,218*2 'Přepočtené koeficientem množství</t>
  </si>
  <si>
    <t>27</t>
  </si>
  <si>
    <t>181411122</t>
  </si>
  <si>
    <t>Založení trávníku na půdě předem připravené plochy do 1000 m2 výsevem včetně utažení lučního na svahu přes 1:5 do 1:2</t>
  </si>
  <si>
    <t>-1379331424</t>
  </si>
  <si>
    <t>1,5*26</t>
  </si>
  <si>
    <t>28</t>
  </si>
  <si>
    <t>005724800</t>
  </si>
  <si>
    <t>osivo směs jetelotravní</t>
  </si>
  <si>
    <t>kg</t>
  </si>
  <si>
    <t>-1655680039</t>
  </si>
  <si>
    <t>39*0,035 'Přepočtené koeficientem množství</t>
  </si>
  <si>
    <t>29</t>
  </si>
  <si>
    <t>182201101</t>
  </si>
  <si>
    <t>Svahování trvalých svahů do projektovaných profilů s potřebným přemístěním výkopku při svahování násypů v jakékoliv hornině</t>
  </si>
  <si>
    <t>1741537939</t>
  </si>
  <si>
    <t>Zakládání</t>
  </si>
  <si>
    <t>30</t>
  </si>
  <si>
    <t>215901101</t>
  </si>
  <si>
    <t>Zhutnění podloží pod násypy z rostlé horniny tř. 1 až 4 z hornin soudružných do 92 % PS a nesoudržných sypkých relativní ulehlosti I(d) do 0,8</t>
  </si>
  <si>
    <t>1989447386</t>
  </si>
  <si>
    <t>(230+12,50+14+3+2+4)*1,1</t>
  </si>
  <si>
    <t>Vodorovné konstrukce</t>
  </si>
  <si>
    <t>31</t>
  </si>
  <si>
    <t>451573111</t>
  </si>
  <si>
    <t>Lože pod potrubí, stoky a drobné objekty v otevřeném výkopu z písku a štěrkopísku do 63 mm</t>
  </si>
  <si>
    <t>168384321</t>
  </si>
  <si>
    <t>32</t>
  </si>
  <si>
    <t>452313141</t>
  </si>
  <si>
    <t>Podkladní a zajišťovací konstrukce z betonu prostého v otevřeném výkopu bloky pro potrubí z betonu tř. C 16/20</t>
  </si>
  <si>
    <t>-1835480847</t>
  </si>
  <si>
    <t>bloky na D225 á 0,4m3</t>
  </si>
  <si>
    <t>9*0,4</t>
  </si>
  <si>
    <t>bloky na d110 + d90 á 0,2m3</t>
  </si>
  <si>
    <t>7*0,2</t>
  </si>
  <si>
    <t>33</t>
  </si>
  <si>
    <t>452351101</t>
  </si>
  <si>
    <t>Bednění podkladních a zajišťovacích konstrukcí v otevřeném výkopu desek nebo sedlových loží pod potrubí, stoky a drobné objekty</t>
  </si>
  <si>
    <t>116291763</t>
  </si>
  <si>
    <t>9*0,6</t>
  </si>
  <si>
    <t>7*0,4</t>
  </si>
  <si>
    <t>34</t>
  </si>
  <si>
    <t>452387111</t>
  </si>
  <si>
    <t>Podkladní a vyrovnávací konstrukce z betonu vyrovnávací rámy z prostého betonu tř. C 25/30 pod poklopy a mříže, výšky do 100 mm</t>
  </si>
  <si>
    <t>kus</t>
  </si>
  <si>
    <t>740890437</t>
  </si>
  <si>
    <t>desky pod šoupátky a šoupátkové poklopy</t>
  </si>
  <si>
    <t>8+8</t>
  </si>
  <si>
    <t>Komunikace pozemní</t>
  </si>
  <si>
    <t>35</t>
  </si>
  <si>
    <t>564861111</t>
  </si>
  <si>
    <t>Podklad ze štěrkodrti ŠD s rozprostřením a zhutněním, po zhutnění tl. 200 mm</t>
  </si>
  <si>
    <t>-1486698699</t>
  </si>
  <si>
    <t>(21+94)*2</t>
  </si>
  <si>
    <t>36</t>
  </si>
  <si>
    <t>566901261</t>
  </si>
  <si>
    <t>Vyspravení podkladu po překopech inženýrských sítí plochy přes 15 m2 s rozprostřením a zhutněním obalovaným kamenivem ACP (OK) tl. 100 mm</t>
  </si>
  <si>
    <t>49680853</t>
  </si>
  <si>
    <t>spára mezi vodícím proužkem a stáv vozovkou</t>
  </si>
  <si>
    <t>37</t>
  </si>
  <si>
    <t>567121114</t>
  </si>
  <si>
    <t>Podklad ze směsi stmelené cementem SC bez dilatačních spár, s rozprostřením a zhutněním SC C 3/4 (SC I), po zhutnění tl. 150 mm</t>
  </si>
  <si>
    <t>1917858135</t>
  </si>
  <si>
    <t>podklad pod sil. obrubami prům šíře 70cm</t>
  </si>
  <si>
    <t>62*0,70</t>
  </si>
  <si>
    <t>38</t>
  </si>
  <si>
    <t>567122111</t>
  </si>
  <si>
    <t>Podklad ze směsi stmelené cementem SC bez dilatačních spár, s rozprostřením a zhutněním SC C 8/10 (KSC I), po zhutnění tl. 120 mm</t>
  </si>
  <si>
    <t>1033124393</t>
  </si>
  <si>
    <t>zesílení konstrukce chodníku v místě sjezdu</t>
  </si>
  <si>
    <t>6*2</t>
  </si>
  <si>
    <t>39</t>
  </si>
  <si>
    <t>572341111</t>
  </si>
  <si>
    <t>Vyspravení krytu komunikací po překopech inženýrských sítí plochy přes 15 m2 asfaltovým betonem ACO (AB), po zhutnění tl. přes 30 do 50 mm</t>
  </si>
  <si>
    <t>862530276</t>
  </si>
  <si>
    <t>62*1</t>
  </si>
  <si>
    <t>40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</si>
  <si>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</si>
  <si>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</si>
  <si>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-1722034798</t>
  </si>
  <si>
    <t>bývalý asfaltový kryt chodníku - pouze v částí bez kanalizace v chodníku</t>
  </si>
  <si>
    <t>přepojení přípojky + náhrada za bet dlaždice</t>
  </si>
  <si>
    <t>4+4</t>
  </si>
  <si>
    <t>odečet v místě sjezdu</t>
  </si>
  <si>
    <t>-6*2</t>
  </si>
  <si>
    <t>41</t>
  </si>
  <si>
    <t>592451100</t>
  </si>
  <si>
    <t>dlažba skladebná betonová základní 20x10x6 cm přírodní</t>
  </si>
  <si>
    <t>-1401138494</t>
  </si>
  <si>
    <t>P</t>
  </si>
  <si>
    <t>Poznámka k položce:
spotřeba: 50 kus/m2</t>
  </si>
  <si>
    <t>42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</si>
  <si>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</si>
  <si>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</si>
  <si>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-363792482</t>
  </si>
  <si>
    <t>v místě sjezdu</t>
  </si>
  <si>
    <t>43</t>
  </si>
  <si>
    <t>592451090</t>
  </si>
  <si>
    <t xml:space="preserve">dlažba  skladebná betonová pro komunikace 20x10x8 cm přírodní</t>
  </si>
  <si>
    <t>-1523972957</t>
  </si>
  <si>
    <t>6*(2-0,4)*1,02</t>
  </si>
  <si>
    <t>44</t>
  </si>
  <si>
    <t>59245x002</t>
  </si>
  <si>
    <t>Dlažba betonová zámková slepecká barevná tl.80mm</t>
  </si>
  <si>
    <t>-517127257</t>
  </si>
  <si>
    <t>varovný proužek v místě sjezdu</t>
  </si>
  <si>
    <t>6*0,4</t>
  </si>
  <si>
    <t>45</t>
  </si>
  <si>
    <t>596212214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</si>
  <si>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dvou barev za dlažbu z prvků</t>
  </si>
  <si>
    <t>1659574163</t>
  </si>
  <si>
    <t>Trubní vedení</t>
  </si>
  <si>
    <t>46</t>
  </si>
  <si>
    <t>857242122</t>
  </si>
  <si>
    <t>Montáž litinových tvarovek na potrubí litinovém tlakovém jednoosých na potrubí z trub přírubových v otevřeném výkopu, kanálu nebo v šachtě DN 80</t>
  </si>
  <si>
    <t>-11509963</t>
  </si>
  <si>
    <t>47</t>
  </si>
  <si>
    <t>552522280</t>
  </si>
  <si>
    <t>trouba přírubová TP-DN 80 PN 10-16-25-40 TT L=0,5 m</t>
  </si>
  <si>
    <t>-1258704149</t>
  </si>
  <si>
    <t>k hydrantu, délku nutno ověřit na místě</t>
  </si>
  <si>
    <t>48</t>
  </si>
  <si>
    <t>286123440</t>
  </si>
  <si>
    <t xml:space="preserve">nákružek lemový  PE100 SDR 11, d 90</t>
  </si>
  <si>
    <t>-91517894</t>
  </si>
  <si>
    <t>49</t>
  </si>
  <si>
    <t>286123940</t>
  </si>
  <si>
    <t>příruba plastová PP kanalizačního potrubí PN 10/16, d 90 DN 80</t>
  </si>
  <si>
    <t>-1456486455</t>
  </si>
  <si>
    <t>50</t>
  </si>
  <si>
    <t>857244122</t>
  </si>
  <si>
    <t>Montáž litinových tvarovek na potrubí litinovém tlakovém odbočných na potrubí z trub přírubových v otevřeném výkopu, kanálu nebo v šachtě DN 80</t>
  </si>
  <si>
    <t>-1799737831</t>
  </si>
  <si>
    <t>51</t>
  </si>
  <si>
    <t>552535100</t>
  </si>
  <si>
    <t>tvarovka přírubová litinová s přírubovou odbočkou,práškový epoxid, tl.250µm T-kus DN 80/80 mm</t>
  </si>
  <si>
    <t>1028235529</t>
  </si>
  <si>
    <t>52</t>
  </si>
  <si>
    <t>857262122</t>
  </si>
  <si>
    <t>Montáž litinových tvarovek na potrubí litinovém tlakovém jednoosých na potrubí z trub přírubových v otevřeném výkopu, kanálu nebo v šachtě DN 100</t>
  </si>
  <si>
    <t>-1650787934</t>
  </si>
  <si>
    <t>53</t>
  </si>
  <si>
    <t>552522380</t>
  </si>
  <si>
    <t>trouba přírubová TP-DN 100 PN 10-16 TT L=0,5 m</t>
  </si>
  <si>
    <t>1903533351</t>
  </si>
  <si>
    <t>k nadzemnímu hydrantu .délku nutno upřesnit při realizaci</t>
  </si>
  <si>
    <t>54</t>
  </si>
  <si>
    <t>286123450</t>
  </si>
  <si>
    <t xml:space="preserve">nákružek lemový  PE100 SDR 11, d 110</t>
  </si>
  <si>
    <t>-857226885</t>
  </si>
  <si>
    <t>55</t>
  </si>
  <si>
    <t>286123950</t>
  </si>
  <si>
    <t>příruba plastová PP kanalizačního potrubí PN 10/16, d 110 DN 100</t>
  </si>
  <si>
    <t>348220868</t>
  </si>
  <si>
    <t>56</t>
  </si>
  <si>
    <t>552536610</t>
  </si>
  <si>
    <t>příruba zaslepovací z tvárné litiny,práškový epoxid, tl.250µm X DN 100 mm</t>
  </si>
  <si>
    <t>1081266496</t>
  </si>
  <si>
    <t>57</t>
  </si>
  <si>
    <t>552506430</t>
  </si>
  <si>
    <t>koleno přírubové s patkou PP litinové DN 100</t>
  </si>
  <si>
    <t>-222444398</t>
  </si>
  <si>
    <t>59</t>
  </si>
  <si>
    <t>857264122</t>
  </si>
  <si>
    <t>Montáž litinových tvarovek na potrubí litinovém tlakovém odbočných na potrubí z trub přírubových v otevřeném výkopu, kanálu nebo v šachtě DN 100</t>
  </si>
  <si>
    <t>-1900708414</t>
  </si>
  <si>
    <t>60</t>
  </si>
  <si>
    <t>552535160</t>
  </si>
  <si>
    <t>tvarovka přírubová litinová s přírubovou odbočkou,práškový epoxid, tl.250µm T-kus DN 100/100 mm</t>
  </si>
  <si>
    <t>-2106336907</t>
  </si>
  <si>
    <t>61</t>
  </si>
  <si>
    <t>857352122</t>
  </si>
  <si>
    <t>Montáž litinových tvarovek na potrubí litinovém tlakovém jednoosých na potrubí z trub přírubových v otevřeném výkopu, kanálu nebo v šachtě DN 200</t>
  </si>
  <si>
    <t>-412686669</t>
  </si>
  <si>
    <t>797420000016</t>
  </si>
  <si>
    <t>TVAROVKA SYNOFLEX SPOJKA SYNOFLEX 200 (198-230)</t>
  </si>
  <si>
    <t>-1790039876</t>
  </si>
  <si>
    <t>63</t>
  </si>
  <si>
    <t>286123510</t>
  </si>
  <si>
    <t xml:space="preserve">nákružek lemový  PE100 SDR 11, d 225</t>
  </si>
  <si>
    <t>1122920910</t>
  </si>
  <si>
    <t>64</t>
  </si>
  <si>
    <t>286124010</t>
  </si>
  <si>
    <t>příruba plastová PP kanalizačního potrubí PN 10/16, d 225 DN 200</t>
  </si>
  <si>
    <t>97997226</t>
  </si>
  <si>
    <t>65</t>
  </si>
  <si>
    <t>552536640</t>
  </si>
  <si>
    <t>příruba zaslepovací z tvárné litiny,práškový epoxid, tl.250µm X DN 200 mm</t>
  </si>
  <si>
    <t>632957598</t>
  </si>
  <si>
    <t>66</t>
  </si>
  <si>
    <t>857354122</t>
  </si>
  <si>
    <t>Montáž litinových tvarovek na potrubí litinovém tlakovém odbočných na potrubí z trub přírubových v otevřeném výkopu, kanálu nebo v šachtě DN 200</t>
  </si>
  <si>
    <t>1918146801</t>
  </si>
  <si>
    <t>67</t>
  </si>
  <si>
    <t>552535360</t>
  </si>
  <si>
    <t>tvarovka přírubová litinová s přírubovou odbočkou,práškový epoxid, tl.250µmT-kus DN 200/200 mm</t>
  </si>
  <si>
    <t>-1211148169</t>
  </si>
  <si>
    <t>68</t>
  </si>
  <si>
    <t>552535330</t>
  </si>
  <si>
    <t>tvarovka přírubová litinová s přírubovou odbočkou,práškový epoxid, tl.250µm T-kus DN 200/100 mm</t>
  </si>
  <si>
    <t>-1410643056</t>
  </si>
  <si>
    <t>69</t>
  </si>
  <si>
    <t>552535320</t>
  </si>
  <si>
    <t>tvarovka přírubová litinová s přírubovou odbočkou,práškový epoxid, tl.250µm T-kus DN 200/80 mm</t>
  </si>
  <si>
    <t>1562594436</t>
  </si>
  <si>
    <t>70</t>
  </si>
  <si>
    <t>871161141</t>
  </si>
  <si>
    <t>Montáž vodovodního potrubí z plastů v otevřeném výkopu z polyetylenu PE 100 svařovaných na tupo SDR 11/PN16 D 32 x 3,0 mm</t>
  </si>
  <si>
    <t>1950783471</t>
  </si>
  <si>
    <t>přepojení přípojky d32</t>
  </si>
  <si>
    <t>71</t>
  </si>
  <si>
    <t>286131100</t>
  </si>
  <si>
    <t>potrubí vodovodní PE100 PN16 SDR11 6 m, 100 m, 32 x 3,0 mm</t>
  </si>
  <si>
    <t>1707134468</t>
  </si>
  <si>
    <t>4*1,093</t>
  </si>
  <si>
    <t>72</t>
  </si>
  <si>
    <t>871241141</t>
  </si>
  <si>
    <t>Montáž vodovodního potrubí z plastů v otevřeném výkopu z polyetylenu PE 100 svařovaných na tupo SDR 11/PN16 D 90 x 8,2 mm</t>
  </si>
  <si>
    <t>-1348140439</t>
  </si>
  <si>
    <t>přepojení na stáv řad + stáv hydrant d80</t>
  </si>
  <si>
    <t>2,5</t>
  </si>
  <si>
    <t>73</t>
  </si>
  <si>
    <t>286135560</t>
  </si>
  <si>
    <t>potrubí dvouvrstvé PE100 RC , SDR11, 90x8,2 . L=12m</t>
  </si>
  <si>
    <t>-424547909</t>
  </si>
  <si>
    <t>2,5*1,093</t>
  </si>
  <si>
    <t>74</t>
  </si>
  <si>
    <t>871251141</t>
  </si>
  <si>
    <t>Montáž vodovodního potrubí z plastů v otevřeném výkopu z polyetylenu PE 100 svařovaných na tupo SDR 11/PN16 D 110 x 10,0 mm</t>
  </si>
  <si>
    <t>-1078704864</t>
  </si>
  <si>
    <t>75</t>
  </si>
  <si>
    <t>286135760</t>
  </si>
  <si>
    <t>potrubí dvouvrstvé PE100 RC , SDR17 110x6.6. L=12m</t>
  </si>
  <si>
    <t>-198865714</t>
  </si>
  <si>
    <t>(12,5+13,5)*1,093</t>
  </si>
  <si>
    <t>76</t>
  </si>
  <si>
    <t>871351142</t>
  </si>
  <si>
    <t>Montáž vodovodního potrubí z plastů v otevřeném výkopu z polyetylenu PE 100 svařovaných na tupo SDR 11/PN16 D 225 x 20,5 mm</t>
  </si>
  <si>
    <t>461020008</t>
  </si>
  <si>
    <t>řad A</t>
  </si>
  <si>
    <t>231</t>
  </si>
  <si>
    <t>chráničky na řad A-1 a A-2</t>
  </si>
  <si>
    <t>3+12</t>
  </si>
  <si>
    <t>77</t>
  </si>
  <si>
    <t>286136070</t>
  </si>
  <si>
    <t>potrubí dvouvrstvé PE100 s 10% signalizační vrstvou, SDR 11, 225x20,5. L=12m</t>
  </si>
  <si>
    <t>-576478764</t>
  </si>
  <si>
    <t>78</t>
  </si>
  <si>
    <t>877161101</t>
  </si>
  <si>
    <t>Montáž tvarovek na vodovodním plastovém potrubí z polyetylenu PE 100 elektrotvarovek SDR 11/PN16 spojek, oblouků nebo redukcí d 32</t>
  </si>
  <si>
    <t>-302491457</t>
  </si>
  <si>
    <t>spojka pro napojení na šoupátko a stáv. přípojku</t>
  </si>
  <si>
    <t>1+1</t>
  </si>
  <si>
    <t>79</t>
  </si>
  <si>
    <t>286159690</t>
  </si>
  <si>
    <t>elektrospojka SDR 11, PE 100, PN 16 d 32</t>
  </si>
  <si>
    <t>753671897</t>
  </si>
  <si>
    <t>80</t>
  </si>
  <si>
    <t>877241101</t>
  </si>
  <si>
    <t>Montáž tvarovek na vodovodním plastovém potrubí z polyetylenu PE 100 elektrotvarovek SDR 11/PN16 spojek, oblouků nebo redukcí d 90</t>
  </si>
  <si>
    <t>-695334677</t>
  </si>
  <si>
    <t>spojek</t>
  </si>
  <si>
    <t>81</t>
  </si>
  <si>
    <t>286159740</t>
  </si>
  <si>
    <t>elektrospojka SDR 11, PE 100, PN 16 d 90</t>
  </si>
  <si>
    <t>130669990</t>
  </si>
  <si>
    <t>82</t>
  </si>
  <si>
    <t>877261101</t>
  </si>
  <si>
    <t>Montáž tvarovek na vodovodním plastovém potrubí z polyetylenu PE 100 elektrotvarovek SDR 11/PN16 spojek, oblouků nebo redukcí d 110</t>
  </si>
  <si>
    <t>1336737922</t>
  </si>
  <si>
    <t>83</t>
  </si>
  <si>
    <t>286159750</t>
  </si>
  <si>
    <t>elektrospojka SDR 11, PE 100, PN 16 d 110</t>
  </si>
  <si>
    <t>-1892270024</t>
  </si>
  <si>
    <t>84</t>
  </si>
  <si>
    <t>877351102</t>
  </si>
  <si>
    <t>Montáž tvarovek na vodovodním plastovém potrubí z polyetylenu PE 100 elektrotvarovek SDR 11/PN16 spojek, oblouků nebo redukcí d 225</t>
  </si>
  <si>
    <t>1292264243</t>
  </si>
  <si>
    <t>85</t>
  </si>
  <si>
    <t>286159810</t>
  </si>
  <si>
    <t>elektrospojka SDR 11, PE 100, PN 16 d 225</t>
  </si>
  <si>
    <t>1957126142</t>
  </si>
  <si>
    <t>86</t>
  </si>
  <si>
    <t>877x351001</t>
  </si>
  <si>
    <t>Montáž kopen PE100 d225 45°</t>
  </si>
  <si>
    <t>-2072804693</t>
  </si>
  <si>
    <t>87</t>
  </si>
  <si>
    <t>2861495x1</t>
  </si>
  <si>
    <t>Koleno PE 100, PN16, 45°</t>
  </si>
  <si>
    <t>736701584</t>
  </si>
  <si>
    <t>88</t>
  </si>
  <si>
    <t>879171111</t>
  </si>
  <si>
    <t>Montáž napojení vodovodní přípojky v otevřeném výkopu ve sklonu přes 20 % DN 32</t>
  </si>
  <si>
    <t>1921877547</t>
  </si>
  <si>
    <t>89</t>
  </si>
  <si>
    <t>891163111</t>
  </si>
  <si>
    <t>Montáž vodovodních armatur na potrubí ventilů hlavních pro přípojky DN 25</t>
  </si>
  <si>
    <t>502372026</t>
  </si>
  <si>
    <t>90</t>
  </si>
  <si>
    <t>422214200</t>
  </si>
  <si>
    <t>šoupátko přípojkové přímé DN 25 PN16 připoj. rozměr 32 x 1 1/4"</t>
  </si>
  <si>
    <t>321756580</t>
  </si>
  <si>
    <t xml:space="preserve">Poznámka k položce:
integrovaná ISO spojka,  nerezové vřeteno, klín z CR mosazi kompletně vulkanizovaný EPDM pryží, epoxidace dle GSK</t>
  </si>
  <si>
    <t>91</t>
  </si>
  <si>
    <t>422910530</t>
  </si>
  <si>
    <t>souprava zemní pro navrtávací pas se šoupátkem Rd 1,5 m</t>
  </si>
  <si>
    <t>-445229516</t>
  </si>
  <si>
    <t>pro vodovodní přípojku DN25</t>
  </si>
  <si>
    <t>92</t>
  </si>
  <si>
    <t>891241112</t>
  </si>
  <si>
    <t>Montáž vodovodních armatur na potrubí šoupátek nebo klapek uzavíracích v otevřeném výkopu nebo v šachtách s osazením zemní soupravy (bez poklopů) DN 80</t>
  </si>
  <si>
    <t>1709659957</t>
  </si>
  <si>
    <t>93</t>
  </si>
  <si>
    <t>422213030</t>
  </si>
  <si>
    <t>šoupátko pitná voda, litina GGG 50, krátká stavební délka, PN10/16 DN 80 x 180 mm</t>
  </si>
  <si>
    <t>900588803</t>
  </si>
  <si>
    <t>94</t>
  </si>
  <si>
    <t>422910610</t>
  </si>
  <si>
    <t>souprava zemní pro šoupátka DN 65-80 mm, Rd 1,0 m</t>
  </si>
  <si>
    <t>-1559839221</t>
  </si>
  <si>
    <t>95</t>
  </si>
  <si>
    <t>891247211</t>
  </si>
  <si>
    <t>Montáž vodovodních armatur na potrubí hydrantů nadzemních DN 80</t>
  </si>
  <si>
    <t>2127485865</t>
  </si>
  <si>
    <t>96</t>
  </si>
  <si>
    <t>422736810</t>
  </si>
  <si>
    <t>hydrant nadzemní DN80 tvárná litina, AVK 12.5.1 dvojitý uzávěr s koulí výška krytí 1250 mm</t>
  </si>
  <si>
    <t>1730521005</t>
  </si>
  <si>
    <t>97</t>
  </si>
  <si>
    <t>891247911</t>
  </si>
  <si>
    <t>Výměna vodovodních armatur na potrubí hydrantů podzemních (bez osazení poklopů) DN 80</t>
  </si>
  <si>
    <t>1377767911</t>
  </si>
  <si>
    <t>pouze demontáž stáv. hydrantu vč odstranění poklopu</t>
  </si>
  <si>
    <t>98</t>
  </si>
  <si>
    <t>891261112</t>
  </si>
  <si>
    <t>Montáž vodovodních armatur na potrubí šoupátek nebo klapek uzavíracích v otevřeném výkopu nebo v šachtách s osazením zemní soupravy (bez poklopů) DN 100</t>
  </si>
  <si>
    <t>-1407336375</t>
  </si>
  <si>
    <t>99</t>
  </si>
  <si>
    <t>422213040</t>
  </si>
  <si>
    <t>šoupátko pitná voda, litina GGG 50, krátká stavební délka, PN10/16 DN 100 x 190 mm</t>
  </si>
  <si>
    <t>-1211891976</t>
  </si>
  <si>
    <t>100</t>
  </si>
  <si>
    <t>422910620</t>
  </si>
  <si>
    <t>souprava zemní pro šoupátka DN 100-150 mm, Rd 1,0 m</t>
  </si>
  <si>
    <t>416089342</t>
  </si>
  <si>
    <t>101</t>
  </si>
  <si>
    <t>891267211</t>
  </si>
  <si>
    <t>Montáž vodovodních armatur na potrubí hydrantů nadzemních DN 100</t>
  </si>
  <si>
    <t>1372967941</t>
  </si>
  <si>
    <t>102</t>
  </si>
  <si>
    <t>422736860</t>
  </si>
  <si>
    <t>hydrant nadzemní DN100 tvárná litina, AVK 12.5.1 dvojitý uzávěr s koulí výška krytí 1250 mm</t>
  </si>
  <si>
    <t>-257677173</t>
  </si>
  <si>
    <t>103</t>
  </si>
  <si>
    <t>891351112</t>
  </si>
  <si>
    <t>Montáž vodovodních armatur na potrubí šoupátek nebo klapek uzavíracích v otevřeném výkopu nebo v šachtách s osazením zemní soupravy (bez poklopů) DN 200</t>
  </si>
  <si>
    <t>1292809299</t>
  </si>
  <si>
    <t>104</t>
  </si>
  <si>
    <t>422213070</t>
  </si>
  <si>
    <t>šoupátko pitná voda, litina GGG 50, krátká stavební délka, PN10/16 DN 200 x 230 mm</t>
  </si>
  <si>
    <t>-447010254</t>
  </si>
  <si>
    <t>105</t>
  </si>
  <si>
    <t>422910630</t>
  </si>
  <si>
    <t>souprava zemní pro šoupátka DN 200 mm, Rd 1,0 m</t>
  </si>
  <si>
    <t>-1674760980</t>
  </si>
  <si>
    <t>106</t>
  </si>
  <si>
    <t>891359111</t>
  </si>
  <si>
    <t>Montáž vodovodních armatur na potrubí navrtávacích pasů s ventilem Jt 1 MPa, na potrubí z trub litinových, ocelových nebo plastických hmot DN 200</t>
  </si>
  <si>
    <t>447060417</t>
  </si>
  <si>
    <t>107</t>
  </si>
  <si>
    <t>422714160</t>
  </si>
  <si>
    <t>pas navrtávací z tvárné litiny DN 200, rozsah (219-223), odbočky 1",5/4",6/4",2"</t>
  </si>
  <si>
    <t>-612646617</t>
  </si>
  <si>
    <t>108</t>
  </si>
  <si>
    <t>892233122</t>
  </si>
  <si>
    <t>Proplach a dezinfekce vodovodního potrubí DN od 40 do 70</t>
  </si>
  <si>
    <t>-2075882493</t>
  </si>
  <si>
    <t>109</t>
  </si>
  <si>
    <t>892241111</t>
  </si>
  <si>
    <t>Tlakové zkoušky vodou na potrubí DN do 80</t>
  </si>
  <si>
    <t>-576888167</t>
  </si>
  <si>
    <t>110</t>
  </si>
  <si>
    <t>892271111</t>
  </si>
  <si>
    <t>Tlakové zkoušky vodou na potrubí DN 100 nebo 125</t>
  </si>
  <si>
    <t>-474140200</t>
  </si>
  <si>
    <t>řady A-1, A-22 + odbočka k hydrantu d110</t>
  </si>
  <si>
    <t>12,5+14+1,5</t>
  </si>
  <si>
    <t>111</t>
  </si>
  <si>
    <t>892273122</t>
  </si>
  <si>
    <t>Proplach a dezinfekce vodovodního potrubí DN od 80 do 125</t>
  </si>
  <si>
    <t>803463423</t>
  </si>
  <si>
    <t>112</t>
  </si>
  <si>
    <t>892351111</t>
  </si>
  <si>
    <t>Tlakové zkoušky vodou na potrubí DN 150 nebo 200</t>
  </si>
  <si>
    <t>2043093632</t>
  </si>
  <si>
    <t>230</t>
  </si>
  <si>
    <t>113</t>
  </si>
  <si>
    <t>892353122</t>
  </si>
  <si>
    <t>Proplach a dezinfekce vodovodního potrubí DN 150 nebo 200</t>
  </si>
  <si>
    <t>1361893784</t>
  </si>
  <si>
    <t>114</t>
  </si>
  <si>
    <t>899121101</t>
  </si>
  <si>
    <t>Osazení poklopů plastových ventilových</t>
  </si>
  <si>
    <t>1370477298</t>
  </si>
  <si>
    <t>115</t>
  </si>
  <si>
    <t>562306330</t>
  </si>
  <si>
    <t>poklop uliční šoupátkový kulatý plastový PA s litinovým víkem</t>
  </si>
  <si>
    <t>-29037613</t>
  </si>
  <si>
    <t>116</t>
  </si>
  <si>
    <t>562306360</t>
  </si>
  <si>
    <t>deska podkladová uličního poklopu plastového ventilkového a šoupatového</t>
  </si>
  <si>
    <t>1642514183</t>
  </si>
  <si>
    <t>117</t>
  </si>
  <si>
    <t>899121102</t>
  </si>
  <si>
    <t>Osazení poklopů plastových šoupátkových</t>
  </si>
  <si>
    <t>145693465</t>
  </si>
  <si>
    <t>šoupata řadů</t>
  </si>
  <si>
    <t>118</t>
  </si>
  <si>
    <t>899713111</t>
  </si>
  <si>
    <t>Orientační tabulky na vodovodních a kanalizačních řadech na sloupku ocelovém nebo betonovém</t>
  </si>
  <si>
    <t>-1863164068</t>
  </si>
  <si>
    <t>119</t>
  </si>
  <si>
    <t>899721111</t>
  </si>
  <si>
    <t>Signalizační vodič na potrubí PVC DN do 150 mm</t>
  </si>
  <si>
    <t>-229152120</t>
  </si>
  <si>
    <t>120</t>
  </si>
  <si>
    <t>899721112</t>
  </si>
  <si>
    <t>Signalizační vodič na potrubí PVC DN nad 150 mm</t>
  </si>
  <si>
    <t>564894213</t>
  </si>
  <si>
    <t>121</t>
  </si>
  <si>
    <t>899722114</t>
  </si>
  <si>
    <t>Krytí potrubí z plastů výstražnou fólií z PVC šířky 40 cm</t>
  </si>
  <si>
    <t>-788876021</t>
  </si>
  <si>
    <t>34,5+230</t>
  </si>
  <si>
    <t>122</t>
  </si>
  <si>
    <t>899911101</t>
  </si>
  <si>
    <t>Kluzné objímky (pojízdná sedla) pro zasunutí potrubí do chráničky výšky 25 mm vnějšího průměru potrubí do 183 mm</t>
  </si>
  <si>
    <t>-668723600</t>
  </si>
  <si>
    <t>3+9</t>
  </si>
  <si>
    <t>123</t>
  </si>
  <si>
    <t>899913142</t>
  </si>
  <si>
    <t>Koncové uzavírací manžety chrániček DN potrubí x DN chráničky DN 100 x 200</t>
  </si>
  <si>
    <t>61495161</t>
  </si>
  <si>
    <t>2+2</t>
  </si>
  <si>
    <t>Ostatní konstrukce a práce, bourání</t>
  </si>
  <si>
    <t>124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</si>
  <si>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</si>
  <si>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</si>
  <si>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386021414</t>
  </si>
  <si>
    <t>u silničních obrubníků</t>
  </si>
  <si>
    <t>125</t>
  </si>
  <si>
    <t>592x001</t>
  </si>
  <si>
    <t>Vodící proužek betonový 500x250x100mm</t>
  </si>
  <si>
    <t>-1381967711</t>
  </si>
  <si>
    <t>62*2,02</t>
  </si>
  <si>
    <t>126</t>
  </si>
  <si>
    <t>915499211</t>
  </si>
  <si>
    <t>Osazení vodicího proužku z betonových prefabrikovaných desek tl. do 120 mm Příplatek k ceně za každých dalších i započatých 10 mm tloušťky podkladní vrstvy z betonu prostého přes 100 mm šířka proužku 250 mm</t>
  </si>
  <si>
    <t>605421671</t>
  </si>
  <si>
    <t>5cm</t>
  </si>
  <si>
    <t>5*62</t>
  </si>
  <si>
    <t>127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</si>
  <si>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</si>
  <si>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</si>
  <si>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-1176000736</t>
  </si>
  <si>
    <t>pouze v úseku vodovodu bez kanalizace</t>
  </si>
  <si>
    <t>128</t>
  </si>
  <si>
    <t>592174600</t>
  </si>
  <si>
    <t>obrubník betonový chodníkový silniční vibrolisovaný 100x15x25 cm</t>
  </si>
  <si>
    <t>-1079826176</t>
  </si>
  <si>
    <t>(62-12-2)*1,01</t>
  </si>
  <si>
    <t>129</t>
  </si>
  <si>
    <t>592174680</t>
  </si>
  <si>
    <t>obrubník betonový silniční nájezdový vibrolisovaný 100x15x15 cm</t>
  </si>
  <si>
    <t>-817884391</t>
  </si>
  <si>
    <t>v místě sjezdu (k silnici + do plochy sjezdu)</t>
  </si>
  <si>
    <t>6+6</t>
  </si>
  <si>
    <t>130</t>
  </si>
  <si>
    <t>592174690</t>
  </si>
  <si>
    <t>obrubník betonový silniční přechodový L + P vibrolisovaný 100x15x15-25 cm</t>
  </si>
  <si>
    <t>1048644819</t>
  </si>
  <si>
    <t>k silnici (L+P)</t>
  </si>
  <si>
    <t>131</t>
  </si>
  <si>
    <t>916331112</t>
  </si>
  <si>
    <t>Osazení zahradního obrubníku betonového s ložem tl. od 50 do 100 mm z betonu prostého tř. C 12/15 s boční opěrou z betonu prostého tř. C 12/15</t>
  </si>
  <si>
    <t>560482769</t>
  </si>
  <si>
    <t>odečet v místě sjzdu</t>
  </si>
  <si>
    <t>-6</t>
  </si>
  <si>
    <t>132</t>
  </si>
  <si>
    <t>592172100</t>
  </si>
  <si>
    <t>obrubník betonový zahradní šedý 100 x 5 x 25 cm</t>
  </si>
  <si>
    <t>-1510709104</t>
  </si>
  <si>
    <t>133</t>
  </si>
  <si>
    <t>919731122</t>
  </si>
  <si>
    <t>Zarovnání styčné plochy podkladu nebo krytu podél vybourané části komunikace nebo zpevněné plochy živičné tl. přes 50 do 100 mm</t>
  </si>
  <si>
    <t>1477171166</t>
  </si>
  <si>
    <t>pouze u samostatného vodovodu V6-KU</t>
  </si>
  <si>
    <t>134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</si>
  <si>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</si>
  <si>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</si>
  <si>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1014181830</t>
  </si>
  <si>
    <t>135</t>
  </si>
  <si>
    <t>919735112</t>
  </si>
  <si>
    <t>Řezání stávajícího živičného krytu nebo podkladu hloubky přes 50 do 100 mm</t>
  </si>
  <si>
    <t>-680901146</t>
  </si>
  <si>
    <t>997</t>
  </si>
  <si>
    <t>Přesun sutě</t>
  </si>
  <si>
    <t>136</t>
  </si>
  <si>
    <t>997013501</t>
  </si>
  <si>
    <t>Odvoz suti a vybouraných hmot na skládku nebo meziskládku se složením, na vzdálenost do 1 km</t>
  </si>
  <si>
    <t>-1027582607</t>
  </si>
  <si>
    <t>137</t>
  </si>
  <si>
    <t>997013509</t>
  </si>
  <si>
    <t>Odvoz suti a vybouraných hmot na skládku nebo meziskládku se složením, na vzdálenost Příplatek k ceně za každý další i započatý 1 km přes 1 km</t>
  </si>
  <si>
    <t>1388289558</t>
  </si>
  <si>
    <t>133,088*2 'Přepočtené koeficientem množství</t>
  </si>
  <si>
    <t>138</t>
  </si>
  <si>
    <t>997013801</t>
  </si>
  <si>
    <t>Poplatek za uložení stavebního odpadu na skládce (skládkovné) betonového</t>
  </si>
  <si>
    <t>-64644654</t>
  </si>
  <si>
    <t>998</t>
  </si>
  <si>
    <t>Přesun hmot</t>
  </si>
  <si>
    <t>139</t>
  </si>
  <si>
    <t>998276101</t>
  </si>
  <si>
    <t>Přesun hmot pro trubní vedení hloubené z trub z plastických hmot nebo sklolaminátových pro vodovody nebo kanalizace v otevřeném výkopu dopravní vzdálenost do 15 m</t>
  </si>
  <si>
    <t>-502504376</t>
  </si>
  <si>
    <t>180-02-16 - IO 02 SPLAŠKOVÁ KANALIZACE</t>
  </si>
  <si>
    <t>1801315324</t>
  </si>
  <si>
    <t>stávající zpevnění silničního příkopu</t>
  </si>
  <si>
    <t>1605597038</t>
  </si>
  <si>
    <t>pruh 20cm kolem stáv obrubníků a vodícídh proužků v komunikaci</t>
  </si>
  <si>
    <t>102*0,2</t>
  </si>
  <si>
    <t>-740421133</t>
  </si>
  <si>
    <t>102*0,4</t>
  </si>
  <si>
    <t>+ v areálu vaku</t>
  </si>
  <si>
    <t>2*11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</si>
  <si>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</si>
  <si>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</si>
  <si>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1141978726</t>
  </si>
  <si>
    <t>vybourání u obrubníků od počátku chodníku po šachtu Š3 v šíři 40cm</t>
  </si>
  <si>
    <t>129*0,4</t>
  </si>
  <si>
    <t>-919706523</t>
  </si>
  <si>
    <t>odstranění chodníku od křižovatky až po šachtu Š6</t>
  </si>
  <si>
    <t>200*2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</si>
  <si>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</si>
  <si>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</si>
  <si>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-2038467357</t>
  </si>
  <si>
    <t>vozovek</t>
  </si>
  <si>
    <t>od počátku chodníku po šachtu Š3 v šíři 70cm pod obrubou a proužkem</t>
  </si>
  <si>
    <t>129*0,7</t>
  </si>
  <si>
    <t>od Š3 po Š6 v šíři 2,8</t>
  </si>
  <si>
    <t>70*2,8</t>
  </si>
  <si>
    <t>překopy v v šíři 2,5</t>
  </si>
  <si>
    <t>(8-2,8)*2,5+(8,5-2,8)*2,5</t>
  </si>
  <si>
    <t>v areálu vaku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</si>
  <si>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</si>
  <si>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</si>
  <si>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-159304040</t>
  </si>
  <si>
    <t>dobourání živice po dvojím frézování</t>
  </si>
  <si>
    <t>od Š3 po Š6 v šíři 2,5</t>
  </si>
  <si>
    <t>70*2,5</t>
  </si>
  <si>
    <t>překopy v v šíři 2,9</t>
  </si>
  <si>
    <t>(8-2,8)*2,9+(8,5-2,8)*2,9</t>
  </si>
  <si>
    <t>-774293519</t>
  </si>
  <si>
    <t>chodníku</t>
  </si>
  <si>
    <t>262*2</t>
  </si>
  <si>
    <t>odečet vybourání v rámci IO 01</t>
  </si>
  <si>
    <t>-170</t>
  </si>
  <si>
    <t>113154233</t>
  </si>
  <si>
    <t>Frézování živičného podkladu nebo krytu s naložením na dopravní prostředek plochy přes 500 do 1 000 m2 bez překážek v trase pruhu šířky přes 1 m do 2 m, tloušťky vrstvy 50 mm</t>
  </si>
  <si>
    <t>-296813677</t>
  </si>
  <si>
    <t>frézování orfusné vrstvy vozovek</t>
  </si>
  <si>
    <t>od Š3 po Š6 v šíři 3,25</t>
  </si>
  <si>
    <t>70*3,25</t>
  </si>
  <si>
    <t>překopy v v šíři 5,25</t>
  </si>
  <si>
    <t>(8-3,25)*5,25+(8,5-2,25)*5,25</t>
  </si>
  <si>
    <t>113154234</t>
  </si>
  <si>
    <t>Frézování živičného podkladu nebo krytu s naložením na dopravní prostředek plochy přes 500 do 1 000 m2 bez překážek v trase pruhu šířky přes 1 m do 2 m, tloušťky vrstvy 100 mm</t>
  </si>
  <si>
    <t>1589069696</t>
  </si>
  <si>
    <t>v tl.70mm</t>
  </si>
  <si>
    <t>frézování podkladní vrstvy vozovek</t>
  </si>
  <si>
    <t>od Š3 po Š6 v šíři 2,70</t>
  </si>
  <si>
    <t>70*2,70</t>
  </si>
  <si>
    <t>překopy v v šíři 3,25</t>
  </si>
  <si>
    <t>(8-3,25)*3,25+(8,5-2,25)*3,25</t>
  </si>
  <si>
    <t>-898218109</t>
  </si>
  <si>
    <t>v celém úseku obrubníky + vodící proužky</t>
  </si>
  <si>
    <t>262+262</t>
  </si>
  <si>
    <t>odečet prací v rámci IO 01</t>
  </si>
  <si>
    <t>-124</t>
  </si>
  <si>
    <t>-594524513</t>
  </si>
  <si>
    <t>odstranění chodníku v celé délce stavby (od křižovatky až po konec vodovodu) dl 262m</t>
  </si>
  <si>
    <t>262</t>
  </si>
  <si>
    <t>odečet v rámci IO 01 (pouze chodníku)</t>
  </si>
  <si>
    <t>-62</t>
  </si>
  <si>
    <t>-2118841250</t>
  </si>
  <si>
    <t>stl. plynovod</t>
  </si>
  <si>
    <t>119001402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</si>
  <si>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</si>
  <si>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-1162991826</t>
  </si>
  <si>
    <t>vodovod</t>
  </si>
  <si>
    <t>1598726109</t>
  </si>
  <si>
    <t>dešťová kanalizace</t>
  </si>
  <si>
    <t>křížení</t>
  </si>
  <si>
    <t>těsný souběh</t>
  </si>
  <si>
    <t>-1607437501</t>
  </si>
  <si>
    <t>kebely NN</t>
  </si>
  <si>
    <t>-65928752</t>
  </si>
  <si>
    <t>mezi areálem vaku a chodníkem</t>
  </si>
  <si>
    <t>2,5*3,5*0,15</t>
  </si>
  <si>
    <t>podél chodníku šíře 1m</t>
  </si>
  <si>
    <t>200*0,15</t>
  </si>
  <si>
    <t>silniční příkopy</t>
  </si>
  <si>
    <t>(2,5*(8+6,8))*0,15</t>
  </si>
  <si>
    <t>130001101</t>
  </si>
  <si>
    <t>Příplatek k cenám hloubených vykopávek za ztížení vykopávky v blízkosti podzemního vedení nebo výbušnin pro jakoukoliv třídu horniny</t>
  </si>
  <si>
    <t>1739988308</t>
  </si>
  <si>
    <t>6 míst, dl 2m. šíře 1,2m, hloubky</t>
  </si>
  <si>
    <t>6*2*1,3*2,5</t>
  </si>
  <si>
    <t>130901121</t>
  </si>
  <si>
    <t>Bourání konstrukcí v hloubených vykopávkách - ručně z betonu prostého neprokládaného</t>
  </si>
  <si>
    <t>1691672882</t>
  </si>
  <si>
    <t>vybourání do dna stávající šachty</t>
  </si>
  <si>
    <t>odhad</t>
  </si>
  <si>
    <t>0,5</t>
  </si>
  <si>
    <t>-1086824905</t>
  </si>
  <si>
    <t>rýha šíře 1,3m v tř.2 do hloubky 2m (od terénu)</t>
  </si>
  <si>
    <t>(196,6+12,7)*1,3*2</t>
  </si>
  <si>
    <t>odečet konstrukce chodníku 20cm</t>
  </si>
  <si>
    <t>-101*1,3*0,2</t>
  </si>
  <si>
    <t>odečet konstrukce komunikace</t>
  </si>
  <si>
    <t>-(12+76)*1,3*0,4</t>
  </si>
  <si>
    <t>přípojka</t>
  </si>
  <si>
    <t>5*1,1*2</t>
  </si>
  <si>
    <t>-1009869334</t>
  </si>
  <si>
    <t>celková prům hloubka rýhy 2,9m, tř. 4 u hloubky nad 2m do 2,5</t>
  </si>
  <si>
    <t>(196,6+12,7)*1,3*(0,5)</t>
  </si>
  <si>
    <t>240809916</t>
  </si>
  <si>
    <t>132401201</t>
  </si>
  <si>
    <t>Hloubení zapažených i nezapažených rýh šířky přes 600 do 2 000 mm s urovnáním dna do předepsaného profilu a spádu s použitím trhavin v hornině tř. 5 pro jakékoliv množství</t>
  </si>
  <si>
    <t>1357731740</t>
  </si>
  <si>
    <t>hloubky nad 2,5m (prům hloubka výkopu 2,9m)</t>
  </si>
  <si>
    <t>(196,6+12,7)*1,3*(0,4)</t>
  </si>
  <si>
    <t>151101102</t>
  </si>
  <si>
    <t>Zřízení pažení a rozepření stěn rýh pro podzemní vedení pro všechny šířky rýhy příložné pro jakoukoliv mezerovitost, hloubky do 4 m</t>
  </si>
  <si>
    <t>-549764889</t>
  </si>
  <si>
    <t>prům hloubka výkopu 2,9m</t>
  </si>
  <si>
    <t>(196,6+12,7)*2,9*2</t>
  </si>
  <si>
    <t>151101112</t>
  </si>
  <si>
    <t>Odstranění pažení a rozepření stěn rýh pro podzemní vedení s uložením materiálu na vzdálenost do 3 m od kraje výkopu příložné, hloubky přes 2 do 4 m</t>
  </si>
  <si>
    <t>623102514</t>
  </si>
  <si>
    <t>-1504744742</t>
  </si>
  <si>
    <t>10% výkopku tř.3 a 4</t>
  </si>
  <si>
    <t>(483,16+136,045)*0,1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</si>
  <si>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</si>
  <si>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</si>
  <si>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-2001151144</t>
  </si>
  <si>
    <t>90% výkopku tř.3 a 4</t>
  </si>
  <si>
    <t>(483,16+136,045)*0,9</t>
  </si>
  <si>
    <t>161101152</t>
  </si>
  <si>
    <t>Svislé přemístění výkopku bez naložení do dopravní nádoby avšak s vyprázdněním dopravní nádoby na hromadu nebo do dopravního prostředku z horniny tř. 5 až 7, při hloubce výkopu přes 2,5 do 4 m</t>
  </si>
  <si>
    <t>1018146558</t>
  </si>
  <si>
    <t>108,836</t>
  </si>
  <si>
    <t>-290752554</t>
  </si>
  <si>
    <t>483,16+136,045</t>
  </si>
  <si>
    <t>162501152</t>
  </si>
  <si>
    <t>Vodorovné přemístění výkopku nebo sypaniny po suchu na obvyklém dopravním prostředku, bez naložení výkopku, avšak se složením bez rozhrnutí z horniny tř. 5 až 7 na vzdálenost přes 2 500 do 3 000 m</t>
  </si>
  <si>
    <t>-1763338428</t>
  </si>
  <si>
    <t>-960769352</t>
  </si>
  <si>
    <t>619,205+108,836</t>
  </si>
  <si>
    <t>-464807226</t>
  </si>
  <si>
    <t>zeminy tř. 3 a 4</t>
  </si>
  <si>
    <t>619,205*1,67</t>
  </si>
  <si>
    <t>zeminy tř.5</t>
  </si>
  <si>
    <t>108,836*2,4</t>
  </si>
  <si>
    <t>-1531943295</t>
  </si>
  <si>
    <t>výkopy celkem</t>
  </si>
  <si>
    <t>483,16+136,045+108,836</t>
  </si>
  <si>
    <t>odečet podsypu a obsypu (bez odečtu potrubí)</t>
  </si>
  <si>
    <t>-(27,209+163,254)</t>
  </si>
  <si>
    <t>odečet 20cm ŠP tvořící konstrukci komunikace v šíři 1,3m dl. 12+76m</t>
  </si>
  <si>
    <t>-(12+76)*1,3*0,2</t>
  </si>
  <si>
    <t>-778315917</t>
  </si>
  <si>
    <t>514,698*2 'Přepočtené koeficientem množství</t>
  </si>
  <si>
    <t>555174740</t>
  </si>
  <si>
    <t>rýha šíře 1,3m výšky 60cm</t>
  </si>
  <si>
    <t>(196,6+12,7)*1,3*0,6</t>
  </si>
  <si>
    <t>odečet potrubí</t>
  </si>
  <si>
    <t>-(169,6+12,7)*0,125*0,125*3,14</t>
  </si>
  <si>
    <t>583373310</t>
  </si>
  <si>
    <t>štěrkopísek frakce 0-22</t>
  </si>
  <si>
    <t>-2111963444</t>
  </si>
  <si>
    <t>154,31*2 'Přepočtené koeficientem množství</t>
  </si>
  <si>
    <t>140118333</t>
  </si>
  <si>
    <t>245,75</t>
  </si>
  <si>
    <t>005724740</t>
  </si>
  <si>
    <t>osivo směs travní krajinná - svahová</t>
  </si>
  <si>
    <t>834499259</t>
  </si>
  <si>
    <t>245,75*0,035 'Přepočtené koeficientem množství</t>
  </si>
  <si>
    <t>182101101</t>
  </si>
  <si>
    <t>Svahování trvalých svahů do projektovaných profilů s potřebným přemístěním výkopku při svahování v zářezech v hornině tř. 1 až 4</t>
  </si>
  <si>
    <t>2056659505</t>
  </si>
  <si>
    <t>2,5*(8+6,8)</t>
  </si>
  <si>
    <t>182301122</t>
  </si>
  <si>
    <t>Rozprostření a urovnání ornice ve svahu sklonu přes 1:5 při souvislé ploše do 500 m2, tl. vrstvy přes 100 do 150 mm</t>
  </si>
  <si>
    <t>218245866</t>
  </si>
  <si>
    <t>2,5*3,5</t>
  </si>
  <si>
    <t>200</t>
  </si>
  <si>
    <t>451313521</t>
  </si>
  <si>
    <t>Podkladní vrstva z betonu prostého pod dlažbu se zvýšenými nároky na prostředí tl. přes 100 do 150 mm</t>
  </si>
  <si>
    <t>-525589969</t>
  </si>
  <si>
    <t>lože pod žlabové tvarovky na obnovu zpevnění příkopů</t>
  </si>
  <si>
    <t>1041653268</t>
  </si>
  <si>
    <t>sběrače</t>
  </si>
  <si>
    <t>(196,6+12,7)*1,3*0,1</t>
  </si>
  <si>
    <t>11*1,1*0,1</t>
  </si>
  <si>
    <t>452386111</t>
  </si>
  <si>
    <t>Podkladní a vyrovnávací konstrukce z betonu vyrovnávací prstence z prostého betonu tř. C 25/30 pod poklopy a mříže, výšky do 100 mm</t>
  </si>
  <si>
    <t>1523340279</t>
  </si>
  <si>
    <t>592240100</t>
  </si>
  <si>
    <t>prstenec betonový vyrovnávací ke krytu šachty 62,5x4x10 cm</t>
  </si>
  <si>
    <t>-1644736552</t>
  </si>
  <si>
    <t>592240110</t>
  </si>
  <si>
    <t>prstenec betonový vyrovnávací ke krytu šachty 62,5x6x10 cm</t>
  </si>
  <si>
    <t>-1757182935</t>
  </si>
  <si>
    <t>dle výkazu tl60mm</t>
  </si>
  <si>
    <t>dle výkazu tl.120mm nahrazeno 2*60mm</t>
  </si>
  <si>
    <t>2*2</t>
  </si>
  <si>
    <t>592240120</t>
  </si>
  <si>
    <t>prstenec betonový vyrovnávací ke krytu šachty 62,5x8x10 cm</t>
  </si>
  <si>
    <t>747402180</t>
  </si>
  <si>
    <t>592240130</t>
  </si>
  <si>
    <t>prstenec betonový vyrovnávací ke krytu šachty 62,5x10x10 cm</t>
  </si>
  <si>
    <t>1116011959</t>
  </si>
  <si>
    <t>465928121</t>
  </si>
  <si>
    <t>Kladení dlažby dna melioračních kanálů z prefabrikovaných žlabů na sucho se zalitím spár cementovou maltou MCs hmotnosti jednotlivě do 60 kg</t>
  </si>
  <si>
    <t>941095221</t>
  </si>
  <si>
    <t>dno stávajícího příkopu, obnova betonových žlabovek</t>
  </si>
  <si>
    <t>žlabovky (50*50) šíře 50cm 2x4m</t>
  </si>
  <si>
    <t>564271111</t>
  </si>
  <si>
    <t>Podklad nebo podsyp ze štěrkopísku ŠP s rozprostřením, vlhčením a zhutněním, po zhutnění tl. 250 mm</t>
  </si>
  <si>
    <t>1035066223</t>
  </si>
  <si>
    <t>konstrukce na rýze po výkopu</t>
  </si>
  <si>
    <t>od Š3 po Š5 v šíři 1,1m</t>
  </si>
  <si>
    <t>22*1,1</t>
  </si>
  <si>
    <t>od Š5 po odbočení vodovodu do chodníku v šíři 1,95m</t>
  </si>
  <si>
    <t>15,5*1,95</t>
  </si>
  <si>
    <t>dále do Š6v šíři 1,1m</t>
  </si>
  <si>
    <t>33*1,1</t>
  </si>
  <si>
    <t>překopy v šíří 2,05</t>
  </si>
  <si>
    <t>(8-2,5)*2,05+8,5*2,05</t>
  </si>
  <si>
    <t>894166914</t>
  </si>
  <si>
    <t>konstrukce chodníku</t>
  </si>
  <si>
    <t>565166111</t>
  </si>
  <si>
    <t>Asfaltový beton vrstva podkladní ACP 22 (obalované kamenivo hrubozrnné - OKH) s rozprostřením a zhutněním v pruhu šířky do 3 m, po zhutnění tl. 80 mm</t>
  </si>
  <si>
    <t>-1138032029</t>
  </si>
  <si>
    <t>566901234</t>
  </si>
  <si>
    <t>Vyspravení podkladu po překopech inženýrských sítí plochy přes 15 m2 s rozprostřením a zhutněním štěrkodrtí tl. 250 mm</t>
  </si>
  <si>
    <t>-1999878859</t>
  </si>
  <si>
    <t>25934454</t>
  </si>
  <si>
    <t>-356603174</t>
  </si>
  <si>
    <t>-789581144</t>
  </si>
  <si>
    <t>573211106</t>
  </si>
  <si>
    <t>Postřik spojovací PS bez posypu kamenivem z asfaltu silničního, v množství 0,20 kg/m2</t>
  </si>
  <si>
    <t>358192878</t>
  </si>
  <si>
    <t>285,25+285,25</t>
  </si>
  <si>
    <t>577144121</t>
  </si>
  <si>
    <t>Asfaltový beton vrstva obrusná ACO 11 (ABS) s rozprostřením a se zhutněním z nemodifikovaného asfaltu v pruhu šířky přes 3 m tř. I, po zhutnění tl. 50 mm</t>
  </si>
  <si>
    <t>1381486197</t>
  </si>
  <si>
    <t>58</t>
  </si>
  <si>
    <t>577166141</t>
  </si>
  <si>
    <t>Asfaltový beton vrstva ložní ACL 22 (ABVH) s rozprostřením a zhutněním z modifikovaného asfaltu, po zhutnění v pruhu šířky přes 3 m, po zhutnění tl. 70 mm</t>
  </si>
  <si>
    <t>-315332889</t>
  </si>
  <si>
    <t>1301657322</t>
  </si>
  <si>
    <t>-1238526695</t>
  </si>
  <si>
    <t>400*1,01 'Přepočtené koeficientem množství</t>
  </si>
  <si>
    <t>599141111</t>
  </si>
  <si>
    <t>Vyplnění spár mezi silničními dílci jakékoliv tloušťky živičnou zálivkou</t>
  </si>
  <si>
    <t>-780219266</t>
  </si>
  <si>
    <t>871315221</t>
  </si>
  <si>
    <t>Kanalizační potrubí z tvrdého PVC v otevřeném výkopu ve sklonu do 20 %, hladkého plnostěnného jednovrstvého, tuhost třídy SN 8 DN 160</t>
  </si>
  <si>
    <t>1990613601</t>
  </si>
  <si>
    <t>877310310</t>
  </si>
  <si>
    <t>Montáž tvarovek na kanalizačním plastovém potrubí z polypropylenu PP hladkého plnostěnného kolen DN 150</t>
  </si>
  <si>
    <t>-366156347</t>
  </si>
  <si>
    <t>záslepka DN150</t>
  </si>
  <si>
    <t>286117220</t>
  </si>
  <si>
    <t>víčko kanalizace plastové KG DN 160</t>
  </si>
  <si>
    <t>-494659503</t>
  </si>
  <si>
    <t>Poznámka k položce:
OSMA, kód výrobku: 28570</t>
  </si>
  <si>
    <t>871360320</t>
  </si>
  <si>
    <t>Montáž kanalizačního potrubí z plastů z polypropylenu PP hladkého plnostěnného SN 12 DN 250</t>
  </si>
  <si>
    <t>2071323353</t>
  </si>
  <si>
    <t>185,5+12,7+10,8</t>
  </si>
  <si>
    <t>286171520</t>
  </si>
  <si>
    <t>trubka kanalizační PP SN 12, dl.6m, DN 250</t>
  </si>
  <si>
    <t>803755124</t>
  </si>
  <si>
    <t>877360310</t>
  </si>
  <si>
    <t>Montáž tvarovek na kanalizačním plastovém potrubí z polypropylenu PP hladkého plnostěnného kolen DN 250</t>
  </si>
  <si>
    <t>1045036569</t>
  </si>
  <si>
    <t>zátek v koncových šachtách</t>
  </si>
  <si>
    <t>286117260</t>
  </si>
  <si>
    <t>víčko kanalizace plastové KG DN 250</t>
  </si>
  <si>
    <t>1896836945</t>
  </si>
  <si>
    <t>Poznámka k položce:
OSMA, kód výrobku: 28770</t>
  </si>
  <si>
    <t>892362121</t>
  </si>
  <si>
    <t>Tlakové zkoušky vzduchem těsnícími vaky ucpávkovými DN 250</t>
  </si>
  <si>
    <t>úsek</t>
  </si>
  <si>
    <t>2109940511</t>
  </si>
  <si>
    <t>894411121</t>
  </si>
  <si>
    <t>Zřízení šachet kanalizačních z betonových dílců výšky vstupu do 1,50 m s obložením dna betonem tř. C 25/30, na potrubí DN přes 200 do 300</t>
  </si>
  <si>
    <t>270613719</t>
  </si>
  <si>
    <t>592240290</t>
  </si>
  <si>
    <t xml:space="preserve">dno betonové šachtové DN 300 betonový žlab i nástupnice   100 x 78,5 x 15 cm</t>
  </si>
  <si>
    <t>614168582</t>
  </si>
  <si>
    <t>592240650</t>
  </si>
  <si>
    <t>skruž betonová DN 1000x250, 100x25x12 cm</t>
  </si>
  <si>
    <t>1079102761</t>
  </si>
  <si>
    <t>592240670</t>
  </si>
  <si>
    <t>skruž betonová DN 1000x500, 100x50x12 cm</t>
  </si>
  <si>
    <t>1364428525</t>
  </si>
  <si>
    <t>592240690</t>
  </si>
  <si>
    <t>skruž betonová DN 1000x1000, 100x100x12 cm</t>
  </si>
  <si>
    <t>-131014002</t>
  </si>
  <si>
    <t>592240560</t>
  </si>
  <si>
    <t>kónus pro kanalizační šachty s kapsovým stupadlem 100/62,5 x 67 x 12 cm</t>
  </si>
  <si>
    <t>1188598387</t>
  </si>
  <si>
    <t>899311114</t>
  </si>
  <si>
    <t>Osazení ocelových nebo litinových poklopů s rámem na šachtách tunelové stoky hmotnosti jednotlivě přes 150 kg</t>
  </si>
  <si>
    <t>-2010419307</t>
  </si>
  <si>
    <t>286x001</t>
  </si>
  <si>
    <t>Poklop z tvárné litiny dle ČSN EN124 vč. rámu, specifikace dle TZ</t>
  </si>
  <si>
    <t>-1085200332</t>
  </si>
  <si>
    <t>899623181</t>
  </si>
  <si>
    <t>Obetonování potrubí nebo zdiva stok betonem prostým v otevřeném výkopu, beton tř. C 30/37</t>
  </si>
  <si>
    <t>1008927392</t>
  </si>
  <si>
    <t>napojení do dna stávající šachty</t>
  </si>
  <si>
    <t>286172370</t>
  </si>
  <si>
    <t>spojka přesuvná kanalizační PP DN 250</t>
  </si>
  <si>
    <t>-1728260276</t>
  </si>
  <si>
    <t>pro vložení do dna stávající šachty - pro napojení</t>
  </si>
  <si>
    <t>899643111</t>
  </si>
  <si>
    <t>Bednění pro obetonování potrubí v otevřeném výkopu</t>
  </si>
  <si>
    <t>148483404</t>
  </si>
  <si>
    <t>-776393124</t>
  </si>
  <si>
    <t>-86790785</t>
  </si>
  <si>
    <t>200*1,01 'Přepočtené koeficientem množství</t>
  </si>
  <si>
    <t>-663324073</t>
  </si>
  <si>
    <t>200*5</t>
  </si>
  <si>
    <t>-1315136712</t>
  </si>
  <si>
    <t>-1143566200</t>
  </si>
  <si>
    <t>1155368481</t>
  </si>
  <si>
    <t>321860658</t>
  </si>
  <si>
    <t>919731121</t>
  </si>
  <si>
    <t>Zarovnání styčné plochy podkladu nebo krytu podél vybourané části komunikace nebo zpevněné plochy živičné tl. do 50 mm</t>
  </si>
  <si>
    <t>-165584371</t>
  </si>
  <si>
    <t>1547213160</t>
  </si>
  <si>
    <t>919735111</t>
  </si>
  <si>
    <t>Řezání stávajícího živičného krytu nebo podkladu hloubky do 50 mm</t>
  </si>
  <si>
    <t>-2073290627</t>
  </si>
  <si>
    <t>délky 200m</t>
  </si>
  <si>
    <t>příčné (začátek, konec + překopy)</t>
  </si>
  <si>
    <t>3,25*2+3,25*2+3,5+8,5</t>
  </si>
  <si>
    <t>1284294128</t>
  </si>
  <si>
    <t>2*11+2</t>
  </si>
  <si>
    <t>979051112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</si>
  <si>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cementovou maltou</t>
  </si>
  <si>
    <t>738795188</t>
  </si>
  <si>
    <t>žlabovky ze stáv. příkopů</t>
  </si>
  <si>
    <t>979x001</t>
  </si>
  <si>
    <t>Demontáž a následná montáž drátěného pletiva se slouplem a ostnatým drátem v šíři do 4m</t>
  </si>
  <si>
    <t>soubor</t>
  </si>
  <si>
    <t>1424020738</t>
  </si>
  <si>
    <t>979x002</t>
  </si>
  <si>
    <t>Demontáž a zpětná montáž oplocení z vlnitého plechu vč. nosné konstrukce šíře do 4m</t>
  </si>
  <si>
    <t>-987486347</t>
  </si>
  <si>
    <t>-1560822547</t>
  </si>
  <si>
    <t>-911365698</t>
  </si>
  <si>
    <t>582,554*2 'Přepočtené koeficientem množství</t>
  </si>
  <si>
    <t>-1042945082</t>
  </si>
  <si>
    <t>-218709773</t>
  </si>
  <si>
    <t>180-03-16 - IO 03 VEŘEJNÉ OSVĚTLENÍ</t>
  </si>
  <si>
    <t>PSV - Práce a dodávky PSV</t>
  </si>
  <si>
    <t xml:space="preserve">    741 - Elektroinstalace - silnoproud</t>
  </si>
  <si>
    <t>PSV</t>
  </si>
  <si>
    <t>Práce a dodávky PSV</t>
  </si>
  <si>
    <t>741</t>
  </si>
  <si>
    <t>Elektroinstalace - silnoproud</t>
  </si>
  <si>
    <t>xx001soub</t>
  </si>
  <si>
    <t>Vo komplet dle samostatného výkazu</t>
  </si>
  <si>
    <t>259610616</t>
  </si>
  <si>
    <t>180-16-00 -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</si>
  <si>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</si>
  <si>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</si>
  <si>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</si>
  <si>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</si>
  <si>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</si>
  <si>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</si>
  <si>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Vedlejší rozpočtové náklady</t>
  </si>
  <si>
    <t>VRN1</t>
  </si>
  <si>
    <t>Průzkumné, geodetické a projektové práce</t>
  </si>
  <si>
    <t>012002000</t>
  </si>
  <si>
    <t>Hlavní tituly průvodních činností a nákladů průzkumné, geodetické a projektové práce geodetické práce</t>
  </si>
  <si>
    <t>…</t>
  </si>
  <si>
    <t>1024</t>
  </si>
  <si>
    <t>-239007103</t>
  </si>
  <si>
    <t>vytyčení staveniště</t>
  </si>
  <si>
    <t>zaměření skutečného provedení</t>
  </si>
  <si>
    <t>GP pro věcné břemeno do 100m2</t>
  </si>
  <si>
    <t>VRN3</t>
  </si>
  <si>
    <t>Zařízení staveniště</t>
  </si>
  <si>
    <t>030001000</t>
  </si>
  <si>
    <t>Základní rozdělení průvodních činností a nákladů zařízení staveniště</t>
  </si>
  <si>
    <t>772709649</t>
  </si>
  <si>
    <t>034002000</t>
  </si>
  <si>
    <t>Hlavní tituly průvodních činností a nákladů zařízení staveniště zabezpečení staveniště</t>
  </si>
  <si>
    <t>869712225</t>
  </si>
  <si>
    <t>přechodné dopravní značení staveniště</t>
  </si>
  <si>
    <t>osvětlení (hlavních částí)</t>
  </si>
  <si>
    <t>automatické řízení dopravy (semafory)</t>
  </si>
  <si>
    <t>oplocení</t>
  </si>
  <si>
    <t>VRN4</t>
  </si>
  <si>
    <t>Inženýrská činnost</t>
  </si>
  <si>
    <t>040001000</t>
  </si>
  <si>
    <t>Základní rozdělení průvodních činností a nákladů inženýrská činnost</t>
  </si>
  <si>
    <t>-1251338163</t>
  </si>
  <si>
    <t>zajištění zvláštního užívání silnice vč. poplatku</t>
  </si>
  <si>
    <t>zajištění objízdných tras vč. dopravního značení</t>
  </si>
  <si>
    <t>zajištění vytyčení inženýrských sítí</t>
  </si>
  <si>
    <t>zajištění vyjádření dotčených správců sítí</t>
  </si>
  <si>
    <t>koordinace se správcem vodovodu a kanalizace</t>
  </si>
  <si>
    <t>pronájem staveniště v areálu Aquaservisu - dohoda</t>
  </si>
  <si>
    <t>jednání s valastníky přilehlých nemovitostí</t>
  </si>
  <si>
    <t>zajištění podkladů pro kolaudaci</t>
  </si>
  <si>
    <t>VRN5</t>
  </si>
  <si>
    <t>Finanční náklady</t>
  </si>
  <si>
    <t>052002000</t>
  </si>
  <si>
    <t>Hlavní tituly průvodních činností a nákladů finanční náklady finanční rezerva</t>
  </si>
  <si>
    <t>-1090507205</t>
  </si>
  <si>
    <t>10% z rekapitulace nákladů stavebních objektů bez DPH</t>
  </si>
  <si>
    <t>01</t>
  </si>
  <si>
    <t>VRN7</t>
  </si>
  <si>
    <t>Provozní vlivy</t>
  </si>
  <si>
    <t>072002000</t>
  </si>
  <si>
    <t>Hlavní tituly průvodních činností a nákladů provozní vlivy silniční provoz</t>
  </si>
  <si>
    <t>-1893428631</t>
  </si>
  <si>
    <t>na komunikaci (stísněné staveniště)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</si>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</sst>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38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39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40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41</v>
      </c>
      <c r="E26" s="53"/>
      <c r="F26" s="54" t="s">
        <v>42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43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44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45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46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47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48</v>
      </c>
      <c r="U32" s="60"/>
      <c r="V32" s="60"/>
      <c r="W32" s="60"/>
      <c r="X32" s="62" t="s">
        <v>49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50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180-16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VÝSTAVBA VODOVODU, KANALIZACE A VEŘEJNÉHO OSVĚTLENÍ V ULICI NA SÁDKÁCH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RYCHNOV NAD KNĚŽNOU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24. 4. 2017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Rychnov nad Kněžnou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JDS projekt, s.r.o.</v>
      </c>
      <c r="AN46" s="76"/>
      <c r="AO46" s="76"/>
      <c r="AP46" s="76"/>
      <c r="AQ46" s="73"/>
      <c r="AR46" s="71"/>
      <c r="AS46" s="85" t="s">
        <v>51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52</v>
      </c>
      <c r="D49" s="96"/>
      <c r="E49" s="96"/>
      <c r="F49" s="96"/>
      <c r="G49" s="96"/>
      <c r="H49" s="97"/>
      <c r="I49" s="98" t="s">
        <v>53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54</v>
      </c>
      <c r="AH49" s="96"/>
      <c r="AI49" s="96"/>
      <c r="AJ49" s="96"/>
      <c r="AK49" s="96"/>
      <c r="AL49" s="96"/>
      <c r="AM49" s="96"/>
      <c r="AN49" s="98" t="s">
        <v>55</v>
      </c>
      <c r="AO49" s="96"/>
      <c r="AP49" s="96"/>
      <c r="AQ49" s="100" t="s">
        <v>56</v>
      </c>
      <c r="AR49" s="71"/>
      <c r="AS49" s="101" t="s">
        <v>57</v>
      </c>
      <c r="AT49" s="102" t="s">
        <v>58</v>
      </c>
      <c r="AU49" s="102" t="s">
        <v>59</v>
      </c>
      <c r="AV49" s="102" t="s">
        <v>60</v>
      </c>
      <c r="AW49" s="102" t="s">
        <v>61</v>
      </c>
      <c r="AX49" s="102" t="s">
        <v>62</v>
      </c>
      <c r="AY49" s="102" t="s">
        <v>63</v>
      </c>
      <c r="AZ49" s="102" t="s">
        <v>64</v>
      </c>
      <c r="BA49" s="102" t="s">
        <v>65</v>
      </c>
      <c r="BB49" s="102" t="s">
        <v>66</v>
      </c>
      <c r="BC49" s="102" t="s">
        <v>67</v>
      </c>
      <c r="BD49" s="103" t="s">
        <v>68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69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ROUND(SUM(AG52:AG55),2)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ROUND(SUM(AS52:AS55),2)</f>
        <v>0</v>
      </c>
      <c r="AT51" s="113">
        <f>ROUND(SUM(AV51:AW51),2)</f>
        <v>0</v>
      </c>
      <c r="AU51" s="114">
        <f>ROUND(SUM(AU52:AU55),5)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ROUND(SUM(AZ52:AZ55),2)</f>
        <v>0</v>
      </c>
      <c r="BA51" s="113">
        <f>ROUND(SUM(BA52:BA55),2)</f>
        <v>0</v>
      </c>
      <c r="BB51" s="113">
        <f>ROUND(SUM(BB52:BB55),2)</f>
        <v>0</v>
      </c>
      <c r="BC51" s="113">
        <f>ROUND(SUM(BC52:BC55),2)</f>
        <v>0</v>
      </c>
      <c r="BD51" s="115">
        <f>ROUND(SUM(BD52:BD55),2)</f>
        <v>0</v>
      </c>
      <c r="BS51" s="116" t="s">
        <v>70</v>
      </c>
      <c r="BT51" s="116" t="s">
        <v>71</v>
      </c>
      <c r="BU51" s="117" t="s">
        <v>72</v>
      </c>
      <c r="BV51" s="116" t="s">
        <v>73</v>
      </c>
      <c r="BW51" s="116" t="s">
        <v>7</v>
      </c>
      <c r="BX51" s="116" t="s">
        <v>74</v>
      </c>
      <c r="CL51" s="116" t="s">
        <v>21</v>
      </c>
    </row>
    <row r="52" s="5" customFormat="1" ht="31.5" customHeight="1">
      <c r="A52" s="118" t="s">
        <v>75</v>
      </c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'180-01-16 - IO 01 VODOVOD'!J27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'180-01-16 - IO 01 VODOVOD'!P85</f>
        <v>0</v>
      </c>
      <c r="AV52" s="127">
        <f>'180-01-16 - IO 01 VODOVOD'!J30</f>
        <v>0</v>
      </c>
      <c r="AW52" s="127">
        <f>'180-01-16 - IO 01 VODOVOD'!J31</f>
        <v>0</v>
      </c>
      <c r="AX52" s="127">
        <f>'180-01-16 - IO 01 VODOVOD'!J32</f>
        <v>0</v>
      </c>
      <c r="AY52" s="127">
        <f>'180-01-16 - IO 01 VODOVOD'!J33</f>
        <v>0</v>
      </c>
      <c r="AZ52" s="127">
        <f>'180-01-16 - IO 01 VODOVOD'!F30</f>
        <v>0</v>
      </c>
      <c r="BA52" s="127">
        <f>'180-01-16 - IO 01 VODOVOD'!F31</f>
        <v>0</v>
      </c>
      <c r="BB52" s="127">
        <f>'180-01-16 - IO 01 VODOVOD'!F32</f>
        <v>0</v>
      </c>
      <c r="BC52" s="127">
        <f>'180-01-16 - IO 01 VODOVOD'!F33</f>
        <v>0</v>
      </c>
      <c r="BD52" s="129">
        <f>'180-01-16 - IO 01 VODOVOD'!F34</f>
        <v>0</v>
      </c>
      <c r="BT52" s="130" t="s">
        <v>79</v>
      </c>
      <c r="BV52" s="130" t="s">
        <v>73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5" customFormat="1" ht="31.5" customHeight="1">
      <c r="A53" s="118" t="s">
        <v>75</v>
      </c>
      <c r="B53" s="119"/>
      <c r="C53" s="120"/>
      <c r="D53" s="121" t="s">
        <v>82</v>
      </c>
      <c r="E53" s="121"/>
      <c r="F53" s="121"/>
      <c r="G53" s="121"/>
      <c r="H53" s="121"/>
      <c r="I53" s="122"/>
      <c r="J53" s="121" t="s">
        <v>83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'180-02-16 - IO 02 SPLAŠKO...'!J27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78</v>
      </c>
      <c r="AR53" s="125"/>
      <c r="AS53" s="126">
        <v>0</v>
      </c>
      <c r="AT53" s="127">
        <f>ROUND(SUM(AV53:AW53),2)</f>
        <v>0</v>
      </c>
      <c r="AU53" s="128">
        <f>'180-02-16 - IO 02 SPLAŠKO...'!P84</f>
        <v>0</v>
      </c>
      <c r="AV53" s="127">
        <f>'180-02-16 - IO 02 SPLAŠKO...'!J30</f>
        <v>0</v>
      </c>
      <c r="AW53" s="127">
        <f>'180-02-16 - IO 02 SPLAŠKO...'!J31</f>
        <v>0</v>
      </c>
      <c r="AX53" s="127">
        <f>'180-02-16 - IO 02 SPLAŠKO...'!J32</f>
        <v>0</v>
      </c>
      <c r="AY53" s="127">
        <f>'180-02-16 - IO 02 SPLAŠKO...'!J33</f>
        <v>0</v>
      </c>
      <c r="AZ53" s="127">
        <f>'180-02-16 - IO 02 SPLAŠKO...'!F30</f>
        <v>0</v>
      </c>
      <c r="BA53" s="127">
        <f>'180-02-16 - IO 02 SPLAŠKO...'!F31</f>
        <v>0</v>
      </c>
      <c r="BB53" s="127">
        <f>'180-02-16 - IO 02 SPLAŠKO...'!F32</f>
        <v>0</v>
      </c>
      <c r="BC53" s="127">
        <f>'180-02-16 - IO 02 SPLAŠKO...'!F33</f>
        <v>0</v>
      </c>
      <c r="BD53" s="129">
        <f>'180-02-16 - IO 02 SPLAŠKO...'!F34</f>
        <v>0</v>
      </c>
      <c r="BT53" s="130" t="s">
        <v>79</v>
      </c>
      <c r="BV53" s="130" t="s">
        <v>73</v>
      </c>
      <c r="BW53" s="130" t="s">
        <v>84</v>
      </c>
      <c r="BX53" s="130" t="s">
        <v>7</v>
      </c>
      <c r="CL53" s="130" t="s">
        <v>21</v>
      </c>
      <c r="CM53" s="130" t="s">
        <v>81</v>
      </c>
    </row>
    <row r="54" s="5" customFormat="1" ht="31.5" customHeight="1">
      <c r="A54" s="118" t="s">
        <v>75</v>
      </c>
      <c r="B54" s="119"/>
      <c r="C54" s="120"/>
      <c r="D54" s="121" t="s">
        <v>85</v>
      </c>
      <c r="E54" s="121"/>
      <c r="F54" s="121"/>
      <c r="G54" s="121"/>
      <c r="H54" s="121"/>
      <c r="I54" s="122"/>
      <c r="J54" s="121" t="s">
        <v>86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'180-03-16 - IO 03 VEŘEJNÉ...'!J27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78</v>
      </c>
      <c r="AR54" s="125"/>
      <c r="AS54" s="126">
        <v>0</v>
      </c>
      <c r="AT54" s="127">
        <f>ROUND(SUM(AV54:AW54),2)</f>
        <v>0</v>
      </c>
      <c r="AU54" s="128">
        <f>'180-03-16 - IO 03 VEŘEJNÉ...'!P78</f>
        <v>0</v>
      </c>
      <c r="AV54" s="127">
        <f>'180-03-16 - IO 03 VEŘEJNÉ...'!J30</f>
        <v>0</v>
      </c>
      <c r="AW54" s="127">
        <f>'180-03-16 - IO 03 VEŘEJNÉ...'!J31</f>
        <v>0</v>
      </c>
      <c r="AX54" s="127">
        <f>'180-03-16 - IO 03 VEŘEJNÉ...'!J32</f>
        <v>0</v>
      </c>
      <c r="AY54" s="127">
        <f>'180-03-16 - IO 03 VEŘEJNÉ...'!J33</f>
        <v>0</v>
      </c>
      <c r="AZ54" s="127">
        <f>'180-03-16 - IO 03 VEŘEJNÉ...'!F30</f>
        <v>0</v>
      </c>
      <c r="BA54" s="127">
        <f>'180-03-16 - IO 03 VEŘEJNÉ...'!F31</f>
        <v>0</v>
      </c>
      <c r="BB54" s="127">
        <f>'180-03-16 - IO 03 VEŘEJNÉ...'!F32</f>
        <v>0</v>
      </c>
      <c r="BC54" s="127">
        <f>'180-03-16 - IO 03 VEŘEJNÉ...'!F33</f>
        <v>0</v>
      </c>
      <c r="BD54" s="129">
        <f>'180-03-16 - IO 03 VEŘEJNÉ...'!F34</f>
        <v>0</v>
      </c>
      <c r="BT54" s="130" t="s">
        <v>79</v>
      </c>
      <c r="BV54" s="130" t="s">
        <v>73</v>
      </c>
      <c r="BW54" s="130" t="s">
        <v>87</v>
      </c>
      <c r="BX54" s="130" t="s">
        <v>7</v>
      </c>
      <c r="CL54" s="130" t="s">
        <v>21</v>
      </c>
      <c r="CM54" s="130" t="s">
        <v>81</v>
      </c>
    </row>
    <row r="55" s="5" customFormat="1" ht="31.5" customHeight="1">
      <c r="A55" s="118" t="s">
        <v>75</v>
      </c>
      <c r="B55" s="119"/>
      <c r="C55" s="120"/>
      <c r="D55" s="121" t="s">
        <v>88</v>
      </c>
      <c r="E55" s="121"/>
      <c r="F55" s="121"/>
      <c r="G55" s="121"/>
      <c r="H55" s="121"/>
      <c r="I55" s="122"/>
      <c r="J55" s="121" t="s">
        <v>89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'180-16-00 - VRN'!J27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78</v>
      </c>
      <c r="AR55" s="125"/>
      <c r="AS55" s="131">
        <v>0</v>
      </c>
      <c r="AT55" s="132">
        <f>ROUND(SUM(AV55:AW55),2)</f>
        <v>0</v>
      </c>
      <c r="AU55" s="133">
        <f>'180-16-00 - VRN'!P82</f>
        <v>0</v>
      </c>
      <c r="AV55" s="132">
        <f>'180-16-00 - VRN'!J30</f>
        <v>0</v>
      </c>
      <c r="AW55" s="132">
        <f>'180-16-00 - VRN'!J31</f>
        <v>0</v>
      </c>
      <c r="AX55" s="132">
        <f>'180-16-00 - VRN'!J32</f>
        <v>0</v>
      </c>
      <c r="AY55" s="132">
        <f>'180-16-00 - VRN'!J33</f>
        <v>0</v>
      </c>
      <c r="AZ55" s="132">
        <f>'180-16-00 - VRN'!F30</f>
        <v>0</v>
      </c>
      <c r="BA55" s="132">
        <f>'180-16-00 - VRN'!F31</f>
        <v>0</v>
      </c>
      <c r="BB55" s="132">
        <f>'180-16-00 - VRN'!F32</f>
        <v>0</v>
      </c>
      <c r="BC55" s="132">
        <f>'180-16-00 - VRN'!F33</f>
        <v>0</v>
      </c>
      <c r="BD55" s="134">
        <f>'180-16-00 - VRN'!F34</f>
        <v>0</v>
      </c>
      <c r="BT55" s="130" t="s">
        <v>79</v>
      </c>
      <c r="BV55" s="130" t="s">
        <v>73</v>
      </c>
      <c r="BW55" s="130" t="s">
        <v>90</v>
      </c>
      <c r="BX55" s="130" t="s">
        <v>7</v>
      </c>
      <c r="CL55" s="130" t="s">
        <v>21</v>
      </c>
      <c r="CM55" s="130" t="s">
        <v>81</v>
      </c>
    </row>
    <row r="56" s="1" customFormat="1" ht="30" customHeight="1">
      <c r="B56" s="45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1"/>
    </row>
    <row r="57" s="1" customFormat="1" ht="6.96" customHeight="1">
      <c r="B57" s="66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71"/>
    </row>
  </sheetData>
  <sheetProtection sheet="1" formatColumns="0" formatRows="0" objects="1" scenarios="1" spinCount="100000" saltValue="X7feOIslYY+4rK0B4xSW1fY5xhVtVPb6mOhsB1uKOwYJZ9h9ypVH64i5xHqVP+CyfnIyCPApcpiUO04c3OqlvA==" hashValue="Y0notS+Mby+J8/aZLBWt8myc/8Ui/6zGtri3apXOiaFnyvTtZEbQa2orAbt2tHbx9zJRoKaPjuHlY8NaqcR/DA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80-01-16 - IO 01 VODOVOD'!C2" display="/"/>
    <hyperlink ref="A53" location="'180-02-16 - IO 02 SPLAŠKO...'!C2" display="/"/>
    <hyperlink ref="A54" location="'180-03-16 - IO 03 VEŘEJNÉ...'!C2" display="/"/>
    <hyperlink ref="A55" location="'180-16-00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VÝSTAVBA VODOVODU, KANALIZACE A VEŘEJNÉHO OSVĚTLENÍ V ULICI NA SÁDKÁCH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24. 4. 2017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ROUND(SUM(BE85:BE422), 2)</f>
        <v>0</v>
      </c>
      <c r="G30" s="46"/>
      <c r="H30" s="46"/>
      <c r="I30" s="157">
        <v>0.20999999999999999</v>
      </c>
      <c r="J30" s="156">
        <f>ROUND(ROUND((SUM(BE85:BE422)),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ROUND(SUM(BF85:BF422), 2)</f>
        <v>0</v>
      </c>
      <c r="G31" s="46"/>
      <c r="H31" s="46"/>
      <c r="I31" s="157">
        <v>0.14999999999999999</v>
      </c>
      <c r="J31" s="156">
        <f>ROUND(ROUND((SUM(BF85:BF422)),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ROUND(SUM(BG85:BG422),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ROUND(SUM(BH85:BH422),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ROUND(SUM(BI85:BI422),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VÝSTAVBA VODOVODU, KANALIZACE A VEŘEJNÉHO OSVĚTLENÍ V ULICI NA SÁDKÁCH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180-01-16 - IO 01 VODOVOD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RYCHNOV NAD KNĚŽNOU</v>
      </c>
      <c r="G49" s="46"/>
      <c r="H49" s="46"/>
      <c r="I49" s="145" t="s">
        <v>25</v>
      </c>
      <c r="J49" s="146" t="str">
        <f>IF(J12="","",J12)</f>
        <v>24. 4. 2017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Rychnov nad Kněžnou</v>
      </c>
      <c r="G51" s="46"/>
      <c r="H51" s="46"/>
      <c r="I51" s="145" t="s">
        <v>33</v>
      </c>
      <c r="J51" s="43" t="str">
        <f>E21</f>
        <v>JDS projekt,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J85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J86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J87</f>
        <v>0</v>
      </c>
      <c r="K58" s="189"/>
    </row>
    <row r="59" s="8" customFormat="1" ht="19.92" customHeight="1">
      <c r="B59" s="183"/>
      <c r="C59" s="184"/>
      <c r="D59" s="185" t="s">
        <v>106</v>
      </c>
      <c r="E59" s="186"/>
      <c r="F59" s="186"/>
      <c r="G59" s="186"/>
      <c r="H59" s="186"/>
      <c r="I59" s="187"/>
      <c r="J59" s="188">
        <f>J178</f>
        <v>0</v>
      </c>
      <c r="K59" s="189"/>
    </row>
    <row r="60" s="8" customFormat="1" ht="19.92" customHeight="1">
      <c r="B60" s="183"/>
      <c r="C60" s="184"/>
      <c r="D60" s="185" t="s">
        <v>107</v>
      </c>
      <c r="E60" s="186"/>
      <c r="F60" s="186"/>
      <c r="G60" s="186"/>
      <c r="H60" s="186"/>
      <c r="I60" s="187"/>
      <c r="J60" s="188">
        <f>J182</f>
        <v>0</v>
      </c>
      <c r="K60" s="189"/>
    </row>
    <row r="61" s="8" customFormat="1" ht="19.92" customHeight="1">
      <c r="B61" s="183"/>
      <c r="C61" s="184"/>
      <c r="D61" s="185" t="s">
        <v>108</v>
      </c>
      <c r="E61" s="186"/>
      <c r="F61" s="186"/>
      <c r="G61" s="186"/>
      <c r="H61" s="186"/>
      <c r="I61" s="187"/>
      <c r="J61" s="188">
        <f>J200</f>
        <v>0</v>
      </c>
      <c r="K61" s="189"/>
    </row>
    <row r="62" s="8" customFormat="1" ht="19.92" customHeight="1">
      <c r="B62" s="183"/>
      <c r="C62" s="184"/>
      <c r="D62" s="185" t="s">
        <v>109</v>
      </c>
      <c r="E62" s="186"/>
      <c r="F62" s="186"/>
      <c r="G62" s="186"/>
      <c r="H62" s="186"/>
      <c r="I62" s="187"/>
      <c r="J62" s="188">
        <f>J238</f>
        <v>0</v>
      </c>
      <c r="K62" s="189"/>
    </row>
    <row r="63" s="8" customFormat="1" ht="19.92" customHeight="1">
      <c r="B63" s="183"/>
      <c r="C63" s="184"/>
      <c r="D63" s="185" t="s">
        <v>110</v>
      </c>
      <c r="E63" s="186"/>
      <c r="F63" s="186"/>
      <c r="G63" s="186"/>
      <c r="H63" s="186"/>
      <c r="I63" s="187"/>
      <c r="J63" s="188">
        <f>J382</f>
        <v>0</v>
      </c>
      <c r="K63" s="189"/>
    </row>
    <row r="64" s="8" customFormat="1" ht="19.92" customHeight="1">
      <c r="B64" s="183"/>
      <c r="C64" s="184"/>
      <c r="D64" s="185" t="s">
        <v>111</v>
      </c>
      <c r="E64" s="186"/>
      <c r="F64" s="186"/>
      <c r="G64" s="186"/>
      <c r="H64" s="186"/>
      <c r="I64" s="187"/>
      <c r="J64" s="188">
        <f>J416</f>
        <v>0</v>
      </c>
      <c r="K64" s="189"/>
    </row>
    <row r="65" s="8" customFormat="1" ht="19.92" customHeight="1">
      <c r="B65" s="183"/>
      <c r="C65" s="184"/>
      <c r="D65" s="185" t="s">
        <v>112</v>
      </c>
      <c r="E65" s="186"/>
      <c r="F65" s="186"/>
      <c r="G65" s="186"/>
      <c r="H65" s="186"/>
      <c r="I65" s="187"/>
      <c r="J65" s="188">
        <f>J421</f>
        <v>0</v>
      </c>
      <c r="K65" s="189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43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5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68"/>
      <c r="J71" s="70"/>
      <c r="K71" s="70"/>
      <c r="L71" s="71"/>
    </row>
    <row r="72" s="1" customFormat="1" ht="36.96" customHeight="1">
      <c r="B72" s="45"/>
      <c r="C72" s="72" t="s">
        <v>113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6.5" customHeight="1">
      <c r="B75" s="45"/>
      <c r="C75" s="73"/>
      <c r="D75" s="73"/>
      <c r="E75" s="191" t="str">
        <f>E7</f>
        <v>VÝSTAVBA VODOVODU, KANALIZACE A VEŘEJNÉHO OSVĚTLENÍ V ULICI NA SÁDKÁCH</v>
      </c>
      <c r="F75" s="75"/>
      <c r="G75" s="75"/>
      <c r="H75" s="75"/>
      <c r="I75" s="190"/>
      <c r="J75" s="73"/>
      <c r="K75" s="73"/>
      <c r="L75" s="71"/>
    </row>
    <row r="76" s="1" customFormat="1" ht="14.4" customHeight="1">
      <c r="B76" s="45"/>
      <c r="C76" s="75" t="s">
        <v>97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7.25" customHeight="1">
      <c r="B77" s="45"/>
      <c r="C77" s="73"/>
      <c r="D77" s="73"/>
      <c r="E77" s="81" t="str">
        <f>E9</f>
        <v>180-01-16 - IO 01 VODOVOD</v>
      </c>
      <c r="F77" s="73"/>
      <c r="G77" s="73"/>
      <c r="H77" s="73"/>
      <c r="I77" s="190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8" customHeight="1">
      <c r="B79" s="45"/>
      <c r="C79" s="75" t="s">
        <v>23</v>
      </c>
      <c r="D79" s="73"/>
      <c r="E79" s="73"/>
      <c r="F79" s="192" t="str">
        <f>F12</f>
        <v>RYCHNOV NAD KNĚŽNOU</v>
      </c>
      <c r="G79" s="73"/>
      <c r="H79" s="73"/>
      <c r="I79" s="193" t="s">
        <v>25</v>
      </c>
      <c r="J79" s="84" t="str">
        <f>IF(J12="","",J12)</f>
        <v>24. 4. 2017</v>
      </c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>
      <c r="B81" s="45"/>
      <c r="C81" s="75" t="s">
        <v>27</v>
      </c>
      <c r="D81" s="73"/>
      <c r="E81" s="73"/>
      <c r="F81" s="192" t="str">
        <f>E15</f>
        <v>Město Rychnov nad Kněžnou</v>
      </c>
      <c r="G81" s="73"/>
      <c r="H81" s="73"/>
      <c r="I81" s="193" t="s">
        <v>33</v>
      </c>
      <c r="J81" s="192" t="str">
        <f>E21</f>
        <v>JDS projekt, s.r.o.</v>
      </c>
      <c r="K81" s="73"/>
      <c r="L81" s="71"/>
    </row>
    <row r="82" s="1" customFormat="1" ht="14.4" customHeight="1">
      <c r="B82" s="45"/>
      <c r="C82" s="75" t="s">
        <v>31</v>
      </c>
      <c r="D82" s="73"/>
      <c r="E82" s="73"/>
      <c r="F82" s="192" t="str">
        <f>IF(E18="","",E18)</f>
        <v/>
      </c>
      <c r="G82" s="73"/>
      <c r="H82" s="73"/>
      <c r="I82" s="190"/>
      <c r="J82" s="73"/>
      <c r="K82" s="73"/>
      <c r="L82" s="71"/>
    </row>
    <row r="83" s="1" customFormat="1" ht="10.32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9" customFormat="1" ht="29.28" customHeight="1">
      <c r="B84" s="194"/>
      <c r="C84" s="195" t="s">
        <v>114</v>
      </c>
      <c r="D84" s="196" t="s">
        <v>56</v>
      </c>
      <c r="E84" s="196" t="s">
        <v>52</v>
      </c>
      <c r="F84" s="196" t="s">
        <v>115</v>
      </c>
      <c r="G84" s="196" t="s">
        <v>116</v>
      </c>
      <c r="H84" s="196" t="s">
        <v>117</v>
      </c>
      <c r="I84" s="197" t="s">
        <v>118</v>
      </c>
      <c r="J84" s="196" t="s">
        <v>101</v>
      </c>
      <c r="K84" s="198" t="s">
        <v>119</v>
      </c>
      <c r="L84" s="199"/>
      <c r="M84" s="101" t="s">
        <v>120</v>
      </c>
      <c r="N84" s="102" t="s">
        <v>41</v>
      </c>
      <c r="O84" s="102" t="s">
        <v>121</v>
      </c>
      <c r="P84" s="102" t="s">
        <v>122</v>
      </c>
      <c r="Q84" s="102" t="s">
        <v>123</v>
      </c>
      <c r="R84" s="102" t="s">
        <v>124</v>
      </c>
      <c r="S84" s="102" t="s">
        <v>125</v>
      </c>
      <c r="T84" s="103" t="s">
        <v>126</v>
      </c>
    </row>
    <row r="85" s="1" customFormat="1" ht="29.28" customHeight="1">
      <c r="B85" s="45"/>
      <c r="C85" s="107" t="s">
        <v>102</v>
      </c>
      <c r="D85" s="73"/>
      <c r="E85" s="73"/>
      <c r="F85" s="73"/>
      <c r="G85" s="73"/>
      <c r="H85" s="73"/>
      <c r="I85" s="190"/>
      <c r="J85" s="200">
        <f>BK85</f>
        <v>0</v>
      </c>
      <c r="K85" s="73"/>
      <c r="L85" s="71"/>
      <c r="M85" s="104"/>
      <c r="N85" s="105"/>
      <c r="O85" s="105"/>
      <c r="P85" s="201">
        <f>P86</f>
        <v>0</v>
      </c>
      <c r="Q85" s="105"/>
      <c r="R85" s="201">
        <f>R86</f>
        <v>1081.1533211399999</v>
      </c>
      <c r="S85" s="105"/>
      <c r="T85" s="202">
        <f>T86</f>
        <v>133.08799999999999</v>
      </c>
      <c r="AT85" s="23" t="s">
        <v>70</v>
      </c>
      <c r="AU85" s="23" t="s">
        <v>103</v>
      </c>
      <c r="BK85" s="203">
        <f>BK86</f>
        <v>0</v>
      </c>
    </row>
    <row r="86" s="10" customFormat="1" ht="37.44" customHeight="1">
      <c r="B86" s="204"/>
      <c r="C86" s="205"/>
      <c r="D86" s="206" t="s">
        <v>70</v>
      </c>
      <c r="E86" s="207" t="s">
        <v>127</v>
      </c>
      <c r="F86" s="207" t="s">
        <v>128</v>
      </c>
      <c r="G86" s="205"/>
      <c r="H86" s="205"/>
      <c r="I86" s="208"/>
      <c r="J86" s="209">
        <f>BK86</f>
        <v>0</v>
      </c>
      <c r="K86" s="205"/>
      <c r="L86" s="210"/>
      <c r="M86" s="211"/>
      <c r="N86" s="212"/>
      <c r="O86" s="212"/>
      <c r="P86" s="213">
        <f>P87+P178+P182+P200+P238+P382+P416+P421</f>
        <v>0</v>
      </c>
      <c r="Q86" s="212"/>
      <c r="R86" s="213">
        <f>R87+R178+R182+R200+R238+R382+R416+R421</f>
        <v>1081.1533211399999</v>
      </c>
      <c r="S86" s="212"/>
      <c r="T86" s="214">
        <f>T87+T178+T182+T200+T238+T382+T416+T421</f>
        <v>133.08799999999999</v>
      </c>
      <c r="AR86" s="215" t="s">
        <v>79</v>
      </c>
      <c r="AT86" s="216" t="s">
        <v>70</v>
      </c>
      <c r="AU86" s="216" t="s">
        <v>71</v>
      </c>
      <c r="AY86" s="215" t="s">
        <v>129</v>
      </c>
      <c r="BK86" s="217">
        <f>BK87+BK178+BK182+BK200+BK238+BK382+BK416+BK421</f>
        <v>0</v>
      </c>
    </row>
    <row r="87" s="10" customFormat="1" ht="19.92" customHeight="1">
      <c r="B87" s="204"/>
      <c r="C87" s="205"/>
      <c r="D87" s="206" t="s">
        <v>70</v>
      </c>
      <c r="E87" s="218" t="s">
        <v>79</v>
      </c>
      <c r="F87" s="218" t="s">
        <v>130</v>
      </c>
      <c r="G87" s="205"/>
      <c r="H87" s="205"/>
      <c r="I87" s="208"/>
      <c r="J87" s="219">
        <f>BK87</f>
        <v>0</v>
      </c>
      <c r="K87" s="205"/>
      <c r="L87" s="210"/>
      <c r="M87" s="211"/>
      <c r="N87" s="212"/>
      <c r="O87" s="212"/>
      <c r="P87" s="213">
        <f>SUM(P88:P177)</f>
        <v>0</v>
      </c>
      <c r="Q87" s="212"/>
      <c r="R87" s="213">
        <f>SUM(R88:R177)</f>
        <v>986.40869899999996</v>
      </c>
      <c r="S87" s="212"/>
      <c r="T87" s="214">
        <f>SUM(T88:T177)</f>
        <v>133.08799999999999</v>
      </c>
      <c r="AR87" s="215" t="s">
        <v>79</v>
      </c>
      <c r="AT87" s="216" t="s">
        <v>70</v>
      </c>
      <c r="AU87" s="216" t="s">
        <v>79</v>
      </c>
      <c r="AY87" s="215" t="s">
        <v>129</v>
      </c>
      <c r="BK87" s="217">
        <f>SUM(BK88:BK177)</f>
        <v>0</v>
      </c>
    </row>
    <row r="88" s="1" customFormat="1" ht="51" customHeight="1">
      <c r="B88" s="45"/>
      <c r="C88" s="220" t="s">
        <v>79</v>
      </c>
      <c r="D88" s="220" t="s">
        <v>131</v>
      </c>
      <c r="E88" s="221" t="s">
        <v>132</v>
      </c>
      <c r="F88" s="222" t="s">
        <v>133</v>
      </c>
      <c r="G88" s="223" t="s">
        <v>134</v>
      </c>
      <c r="H88" s="224">
        <v>4</v>
      </c>
      <c r="I88" s="225"/>
      <c r="J88" s="226">
        <f>ROUND(I88*H88,2)</f>
        <v>0</v>
      </c>
      <c r="K88" s="222" t="s">
        <v>135</v>
      </c>
      <c r="L88" s="71"/>
      <c r="M88" s="227" t="s">
        <v>21</v>
      </c>
      <c r="N88" s="228" t="s">
        <v>42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0.255</v>
      </c>
      <c r="T88" s="230">
        <f>S88*H88</f>
        <v>1.02</v>
      </c>
      <c r="AR88" s="23" t="s">
        <v>136</v>
      </c>
      <c r="AT88" s="23" t="s">
        <v>131</v>
      </c>
      <c r="AU88" s="23" t="s">
        <v>81</v>
      </c>
      <c r="AY88" s="23" t="s">
        <v>129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79</v>
      </c>
      <c r="BK88" s="231">
        <f>ROUND(I88*H88,2)</f>
        <v>0</v>
      </c>
      <c r="BL88" s="23" t="s">
        <v>136</v>
      </c>
      <c r="BM88" s="23" t="s">
        <v>137</v>
      </c>
    </row>
    <row r="89" s="1" customFormat="1" ht="51" customHeight="1">
      <c r="B89" s="45"/>
      <c r="C89" s="220" t="s">
        <v>81</v>
      </c>
      <c r="D89" s="220" t="s">
        <v>131</v>
      </c>
      <c r="E89" s="221" t="s">
        <v>138</v>
      </c>
      <c r="F89" s="222" t="s">
        <v>139</v>
      </c>
      <c r="G89" s="223" t="s">
        <v>134</v>
      </c>
      <c r="H89" s="224">
        <v>4</v>
      </c>
      <c r="I89" s="225"/>
      <c r="J89" s="226">
        <f>ROUND(I89*H89,2)</f>
        <v>0</v>
      </c>
      <c r="K89" s="222" t="s">
        <v>135</v>
      </c>
      <c r="L89" s="71"/>
      <c r="M89" s="227" t="s">
        <v>21</v>
      </c>
      <c r="N89" s="228" t="s">
        <v>42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0.26000000000000001</v>
      </c>
      <c r="T89" s="230">
        <f>S89*H89</f>
        <v>1.04</v>
      </c>
      <c r="AR89" s="23" t="s">
        <v>136</v>
      </c>
      <c r="AT89" s="23" t="s">
        <v>131</v>
      </c>
      <c r="AU89" s="23" t="s">
        <v>81</v>
      </c>
      <c r="AY89" s="23" t="s">
        <v>129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79</v>
      </c>
      <c r="BK89" s="231">
        <f>ROUND(I89*H89,2)</f>
        <v>0</v>
      </c>
      <c r="BL89" s="23" t="s">
        <v>136</v>
      </c>
      <c r="BM89" s="23" t="s">
        <v>140</v>
      </c>
    </row>
    <row r="90" s="11" customFormat="1">
      <c r="B90" s="232"/>
      <c r="C90" s="233"/>
      <c r="D90" s="234" t="s">
        <v>141</v>
      </c>
      <c r="E90" s="235" t="s">
        <v>21</v>
      </c>
      <c r="F90" s="236" t="s">
        <v>142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141</v>
      </c>
      <c r="AU90" s="242" t="s">
        <v>81</v>
      </c>
      <c r="AV90" s="11" t="s">
        <v>79</v>
      </c>
      <c r="AW90" s="11" t="s">
        <v>35</v>
      </c>
      <c r="AX90" s="11" t="s">
        <v>71</v>
      </c>
      <c r="AY90" s="242" t="s">
        <v>129</v>
      </c>
    </row>
    <row r="91" s="12" customFormat="1">
      <c r="B91" s="243"/>
      <c r="C91" s="244"/>
      <c r="D91" s="234" t="s">
        <v>141</v>
      </c>
      <c r="E91" s="245" t="s">
        <v>21</v>
      </c>
      <c r="F91" s="246" t="s">
        <v>136</v>
      </c>
      <c r="G91" s="244"/>
      <c r="H91" s="247">
        <v>4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141</v>
      </c>
      <c r="AU91" s="253" t="s">
        <v>81</v>
      </c>
      <c r="AV91" s="12" t="s">
        <v>81</v>
      </c>
      <c r="AW91" s="12" t="s">
        <v>35</v>
      </c>
      <c r="AX91" s="12" t="s">
        <v>79</v>
      </c>
      <c r="AY91" s="253" t="s">
        <v>129</v>
      </c>
    </row>
    <row r="92" s="1" customFormat="1" ht="51" customHeight="1">
      <c r="B92" s="45"/>
      <c r="C92" s="220" t="s">
        <v>143</v>
      </c>
      <c r="D92" s="220" t="s">
        <v>131</v>
      </c>
      <c r="E92" s="221" t="s">
        <v>144</v>
      </c>
      <c r="F92" s="222" t="s">
        <v>145</v>
      </c>
      <c r="G92" s="223" t="s">
        <v>134</v>
      </c>
      <c r="H92" s="224">
        <v>12.4</v>
      </c>
      <c r="I92" s="225"/>
      <c r="J92" s="226">
        <f>ROUND(I92*H92,2)</f>
        <v>0</v>
      </c>
      <c r="K92" s="222" t="s">
        <v>135</v>
      </c>
      <c r="L92" s="71"/>
      <c r="M92" s="227" t="s">
        <v>21</v>
      </c>
      <c r="N92" s="228" t="s">
        <v>42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0.28999999999999998</v>
      </c>
      <c r="T92" s="230">
        <f>S92*H92</f>
        <v>3.5959999999999996</v>
      </c>
      <c r="AR92" s="23" t="s">
        <v>136</v>
      </c>
      <c r="AT92" s="23" t="s">
        <v>131</v>
      </c>
      <c r="AU92" s="23" t="s">
        <v>81</v>
      </c>
      <c r="AY92" s="23" t="s">
        <v>129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79</v>
      </c>
      <c r="BK92" s="231">
        <f>ROUND(I92*H92,2)</f>
        <v>0</v>
      </c>
      <c r="BL92" s="23" t="s">
        <v>136</v>
      </c>
      <c r="BM92" s="23" t="s">
        <v>146</v>
      </c>
    </row>
    <row r="93" s="11" customFormat="1">
      <c r="B93" s="232"/>
      <c r="C93" s="233"/>
      <c r="D93" s="234" t="s">
        <v>141</v>
      </c>
      <c r="E93" s="235" t="s">
        <v>21</v>
      </c>
      <c r="F93" s="236" t="s">
        <v>147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141</v>
      </c>
      <c r="AU93" s="242" t="s">
        <v>81</v>
      </c>
      <c r="AV93" s="11" t="s">
        <v>79</v>
      </c>
      <c r="AW93" s="11" t="s">
        <v>35</v>
      </c>
      <c r="AX93" s="11" t="s">
        <v>71</v>
      </c>
      <c r="AY93" s="242" t="s">
        <v>129</v>
      </c>
    </row>
    <row r="94" s="12" customFormat="1">
      <c r="B94" s="243"/>
      <c r="C94" s="244"/>
      <c r="D94" s="234" t="s">
        <v>141</v>
      </c>
      <c r="E94" s="245" t="s">
        <v>21</v>
      </c>
      <c r="F94" s="246" t="s">
        <v>148</v>
      </c>
      <c r="G94" s="244"/>
      <c r="H94" s="247">
        <v>12.4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141</v>
      </c>
      <c r="AU94" s="253" t="s">
        <v>81</v>
      </c>
      <c r="AV94" s="12" t="s">
        <v>81</v>
      </c>
      <c r="AW94" s="12" t="s">
        <v>35</v>
      </c>
      <c r="AX94" s="12" t="s">
        <v>79</v>
      </c>
      <c r="AY94" s="253" t="s">
        <v>129</v>
      </c>
    </row>
    <row r="95" s="1" customFormat="1" ht="51" customHeight="1">
      <c r="B95" s="45"/>
      <c r="C95" s="220" t="s">
        <v>136</v>
      </c>
      <c r="D95" s="220" t="s">
        <v>131</v>
      </c>
      <c r="E95" s="221" t="s">
        <v>149</v>
      </c>
      <c r="F95" s="222" t="s">
        <v>150</v>
      </c>
      <c r="G95" s="223" t="s">
        <v>134</v>
      </c>
      <c r="H95" s="224">
        <v>24.800000000000001</v>
      </c>
      <c r="I95" s="225"/>
      <c r="J95" s="226">
        <f>ROUND(I95*H95,2)</f>
        <v>0</v>
      </c>
      <c r="K95" s="222" t="s">
        <v>135</v>
      </c>
      <c r="L95" s="71"/>
      <c r="M95" s="227" t="s">
        <v>21</v>
      </c>
      <c r="N95" s="228" t="s">
        <v>42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0.22</v>
      </c>
      <c r="T95" s="230">
        <f>S95*H95</f>
        <v>5.4560000000000004</v>
      </c>
      <c r="AR95" s="23" t="s">
        <v>136</v>
      </c>
      <c r="AT95" s="23" t="s">
        <v>131</v>
      </c>
      <c r="AU95" s="23" t="s">
        <v>81</v>
      </c>
      <c r="AY95" s="23" t="s">
        <v>129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79</v>
      </c>
      <c r="BK95" s="231">
        <f>ROUND(I95*H95,2)</f>
        <v>0</v>
      </c>
      <c r="BL95" s="23" t="s">
        <v>136</v>
      </c>
      <c r="BM95" s="23" t="s">
        <v>151</v>
      </c>
    </row>
    <row r="96" s="11" customFormat="1">
      <c r="B96" s="232"/>
      <c r="C96" s="233"/>
      <c r="D96" s="234" t="s">
        <v>141</v>
      </c>
      <c r="E96" s="235" t="s">
        <v>21</v>
      </c>
      <c r="F96" s="236" t="s">
        <v>152</v>
      </c>
      <c r="G96" s="233"/>
      <c r="H96" s="235" t="s">
        <v>21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141</v>
      </c>
      <c r="AU96" s="242" t="s">
        <v>81</v>
      </c>
      <c r="AV96" s="11" t="s">
        <v>79</v>
      </c>
      <c r="AW96" s="11" t="s">
        <v>35</v>
      </c>
      <c r="AX96" s="11" t="s">
        <v>71</v>
      </c>
      <c r="AY96" s="242" t="s">
        <v>129</v>
      </c>
    </row>
    <row r="97" s="12" customFormat="1">
      <c r="B97" s="243"/>
      <c r="C97" s="244"/>
      <c r="D97" s="234" t="s">
        <v>141</v>
      </c>
      <c r="E97" s="245" t="s">
        <v>21</v>
      </c>
      <c r="F97" s="246" t="s">
        <v>153</v>
      </c>
      <c r="G97" s="244"/>
      <c r="H97" s="247">
        <v>24.800000000000001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141</v>
      </c>
      <c r="AU97" s="253" t="s">
        <v>81</v>
      </c>
      <c r="AV97" s="12" t="s">
        <v>81</v>
      </c>
      <c r="AW97" s="12" t="s">
        <v>35</v>
      </c>
      <c r="AX97" s="12" t="s">
        <v>79</v>
      </c>
      <c r="AY97" s="253" t="s">
        <v>129</v>
      </c>
    </row>
    <row r="98" s="1" customFormat="1" ht="38.25" customHeight="1">
      <c r="B98" s="45"/>
      <c r="C98" s="220" t="s">
        <v>154</v>
      </c>
      <c r="D98" s="220" t="s">
        <v>131</v>
      </c>
      <c r="E98" s="221" t="s">
        <v>155</v>
      </c>
      <c r="F98" s="222" t="s">
        <v>156</v>
      </c>
      <c r="G98" s="223" t="s">
        <v>134</v>
      </c>
      <c r="H98" s="224">
        <v>170</v>
      </c>
      <c r="I98" s="225"/>
      <c r="J98" s="226">
        <f>ROUND(I98*H98,2)</f>
        <v>0</v>
      </c>
      <c r="K98" s="222" t="s">
        <v>135</v>
      </c>
      <c r="L98" s="71"/>
      <c r="M98" s="227" t="s">
        <v>21</v>
      </c>
      <c r="N98" s="228" t="s">
        <v>42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0.28999999999999998</v>
      </c>
      <c r="T98" s="230">
        <f>S98*H98</f>
        <v>49.299999999999997</v>
      </c>
      <c r="AR98" s="23" t="s">
        <v>136</v>
      </c>
      <c r="AT98" s="23" t="s">
        <v>131</v>
      </c>
      <c r="AU98" s="23" t="s">
        <v>81</v>
      </c>
      <c r="AY98" s="23" t="s">
        <v>129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79</v>
      </c>
      <c r="BK98" s="231">
        <f>ROUND(I98*H98,2)</f>
        <v>0</v>
      </c>
      <c r="BL98" s="23" t="s">
        <v>136</v>
      </c>
      <c r="BM98" s="23" t="s">
        <v>157</v>
      </c>
    </row>
    <row r="99" s="11" customFormat="1">
      <c r="B99" s="232"/>
      <c r="C99" s="233"/>
      <c r="D99" s="234" t="s">
        <v>141</v>
      </c>
      <c r="E99" s="235" t="s">
        <v>21</v>
      </c>
      <c r="F99" s="236" t="s">
        <v>158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141</v>
      </c>
      <c r="AU99" s="242" t="s">
        <v>81</v>
      </c>
      <c r="AV99" s="11" t="s">
        <v>79</v>
      </c>
      <c r="AW99" s="11" t="s">
        <v>35</v>
      </c>
      <c r="AX99" s="11" t="s">
        <v>71</v>
      </c>
      <c r="AY99" s="242" t="s">
        <v>129</v>
      </c>
    </row>
    <row r="100" s="12" customFormat="1">
      <c r="B100" s="243"/>
      <c r="C100" s="244"/>
      <c r="D100" s="234" t="s">
        <v>141</v>
      </c>
      <c r="E100" s="245" t="s">
        <v>21</v>
      </c>
      <c r="F100" s="246" t="s">
        <v>159</v>
      </c>
      <c r="G100" s="244"/>
      <c r="H100" s="247">
        <v>166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141</v>
      </c>
      <c r="AU100" s="253" t="s">
        <v>81</v>
      </c>
      <c r="AV100" s="12" t="s">
        <v>81</v>
      </c>
      <c r="AW100" s="12" t="s">
        <v>35</v>
      </c>
      <c r="AX100" s="12" t="s">
        <v>71</v>
      </c>
      <c r="AY100" s="253" t="s">
        <v>129</v>
      </c>
    </row>
    <row r="101" s="11" customFormat="1">
      <c r="B101" s="232"/>
      <c r="C101" s="233"/>
      <c r="D101" s="234" t="s">
        <v>141</v>
      </c>
      <c r="E101" s="235" t="s">
        <v>21</v>
      </c>
      <c r="F101" s="236" t="s">
        <v>160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141</v>
      </c>
      <c r="AU101" s="242" t="s">
        <v>81</v>
      </c>
      <c r="AV101" s="11" t="s">
        <v>79</v>
      </c>
      <c r="AW101" s="11" t="s">
        <v>35</v>
      </c>
      <c r="AX101" s="11" t="s">
        <v>71</v>
      </c>
      <c r="AY101" s="242" t="s">
        <v>129</v>
      </c>
    </row>
    <row r="102" s="12" customFormat="1">
      <c r="B102" s="243"/>
      <c r="C102" s="244"/>
      <c r="D102" s="234" t="s">
        <v>141</v>
      </c>
      <c r="E102" s="245" t="s">
        <v>21</v>
      </c>
      <c r="F102" s="246" t="s">
        <v>136</v>
      </c>
      <c r="G102" s="244"/>
      <c r="H102" s="247">
        <v>4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141</v>
      </c>
      <c r="AU102" s="253" t="s">
        <v>81</v>
      </c>
      <c r="AV102" s="12" t="s">
        <v>81</v>
      </c>
      <c r="AW102" s="12" t="s">
        <v>35</v>
      </c>
      <c r="AX102" s="12" t="s">
        <v>71</v>
      </c>
      <c r="AY102" s="253" t="s">
        <v>129</v>
      </c>
    </row>
    <row r="103" s="13" customFormat="1">
      <c r="B103" s="254"/>
      <c r="C103" s="255"/>
      <c r="D103" s="234" t="s">
        <v>141</v>
      </c>
      <c r="E103" s="256" t="s">
        <v>21</v>
      </c>
      <c r="F103" s="257" t="s">
        <v>161</v>
      </c>
      <c r="G103" s="255"/>
      <c r="H103" s="258">
        <v>170</v>
      </c>
      <c r="I103" s="259"/>
      <c r="J103" s="255"/>
      <c r="K103" s="255"/>
      <c r="L103" s="260"/>
      <c r="M103" s="261"/>
      <c r="N103" s="262"/>
      <c r="O103" s="262"/>
      <c r="P103" s="262"/>
      <c r="Q103" s="262"/>
      <c r="R103" s="262"/>
      <c r="S103" s="262"/>
      <c r="T103" s="263"/>
      <c r="AT103" s="264" t="s">
        <v>141</v>
      </c>
      <c r="AU103" s="264" t="s">
        <v>81</v>
      </c>
      <c r="AV103" s="13" t="s">
        <v>136</v>
      </c>
      <c r="AW103" s="13" t="s">
        <v>35</v>
      </c>
      <c r="AX103" s="13" t="s">
        <v>79</v>
      </c>
      <c r="AY103" s="264" t="s">
        <v>129</v>
      </c>
    </row>
    <row r="104" s="1" customFormat="1" ht="38.25" customHeight="1">
      <c r="B104" s="45"/>
      <c r="C104" s="220" t="s">
        <v>162</v>
      </c>
      <c r="D104" s="220" t="s">
        <v>131</v>
      </c>
      <c r="E104" s="221" t="s">
        <v>163</v>
      </c>
      <c r="F104" s="222" t="s">
        <v>164</v>
      </c>
      <c r="G104" s="223" t="s">
        <v>134</v>
      </c>
      <c r="H104" s="224">
        <v>166</v>
      </c>
      <c r="I104" s="225"/>
      <c r="J104" s="226">
        <f>ROUND(I104*H104,2)</f>
        <v>0</v>
      </c>
      <c r="K104" s="222" t="s">
        <v>135</v>
      </c>
      <c r="L104" s="71"/>
      <c r="M104" s="227" t="s">
        <v>21</v>
      </c>
      <c r="N104" s="228" t="s">
        <v>42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0.22</v>
      </c>
      <c r="T104" s="230">
        <f>S104*H104</f>
        <v>36.520000000000003</v>
      </c>
      <c r="AR104" s="23" t="s">
        <v>136</v>
      </c>
      <c r="AT104" s="23" t="s">
        <v>131</v>
      </c>
      <c r="AU104" s="23" t="s">
        <v>81</v>
      </c>
      <c r="AY104" s="23" t="s">
        <v>129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79</v>
      </c>
      <c r="BK104" s="231">
        <f>ROUND(I104*H104,2)</f>
        <v>0</v>
      </c>
      <c r="BL104" s="23" t="s">
        <v>136</v>
      </c>
      <c r="BM104" s="23" t="s">
        <v>165</v>
      </c>
    </row>
    <row r="105" s="11" customFormat="1">
      <c r="B105" s="232"/>
      <c r="C105" s="233"/>
      <c r="D105" s="234" t="s">
        <v>141</v>
      </c>
      <c r="E105" s="235" t="s">
        <v>21</v>
      </c>
      <c r="F105" s="236" t="s">
        <v>158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141</v>
      </c>
      <c r="AU105" s="242" t="s">
        <v>81</v>
      </c>
      <c r="AV105" s="11" t="s">
        <v>79</v>
      </c>
      <c r="AW105" s="11" t="s">
        <v>35</v>
      </c>
      <c r="AX105" s="11" t="s">
        <v>71</v>
      </c>
      <c r="AY105" s="242" t="s">
        <v>129</v>
      </c>
    </row>
    <row r="106" s="12" customFormat="1">
      <c r="B106" s="243"/>
      <c r="C106" s="244"/>
      <c r="D106" s="234" t="s">
        <v>141</v>
      </c>
      <c r="E106" s="245" t="s">
        <v>21</v>
      </c>
      <c r="F106" s="246" t="s">
        <v>159</v>
      </c>
      <c r="G106" s="244"/>
      <c r="H106" s="247">
        <v>166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141</v>
      </c>
      <c r="AU106" s="253" t="s">
        <v>81</v>
      </c>
      <c r="AV106" s="12" t="s">
        <v>81</v>
      </c>
      <c r="AW106" s="12" t="s">
        <v>35</v>
      </c>
      <c r="AX106" s="12" t="s">
        <v>79</v>
      </c>
      <c r="AY106" s="253" t="s">
        <v>129</v>
      </c>
    </row>
    <row r="107" s="1" customFormat="1" ht="38.25" customHeight="1">
      <c r="B107" s="45"/>
      <c r="C107" s="220" t="s">
        <v>166</v>
      </c>
      <c r="D107" s="220" t="s">
        <v>131</v>
      </c>
      <c r="E107" s="221" t="s">
        <v>167</v>
      </c>
      <c r="F107" s="222" t="s">
        <v>168</v>
      </c>
      <c r="G107" s="223" t="s">
        <v>134</v>
      </c>
      <c r="H107" s="224">
        <v>62</v>
      </c>
      <c r="I107" s="225"/>
      <c r="J107" s="226">
        <f>ROUND(I107*H107,2)</f>
        <v>0</v>
      </c>
      <c r="K107" s="222" t="s">
        <v>135</v>
      </c>
      <c r="L107" s="71"/>
      <c r="M107" s="227" t="s">
        <v>21</v>
      </c>
      <c r="N107" s="228" t="s">
        <v>42</v>
      </c>
      <c r="O107" s="46"/>
      <c r="P107" s="229">
        <f>O107*H107</f>
        <v>0</v>
      </c>
      <c r="Q107" s="229">
        <v>5.0000000000000002E-05</v>
      </c>
      <c r="R107" s="229">
        <f>Q107*H107</f>
        <v>0.0031000000000000003</v>
      </c>
      <c r="S107" s="229">
        <v>0.128</v>
      </c>
      <c r="T107" s="230">
        <f>S107*H107</f>
        <v>7.9359999999999999</v>
      </c>
      <c r="AR107" s="23" t="s">
        <v>136</v>
      </c>
      <c r="AT107" s="23" t="s">
        <v>131</v>
      </c>
      <c r="AU107" s="23" t="s">
        <v>81</v>
      </c>
      <c r="AY107" s="23" t="s">
        <v>129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79</v>
      </c>
      <c r="BK107" s="231">
        <f>ROUND(I107*H107,2)</f>
        <v>0</v>
      </c>
      <c r="BL107" s="23" t="s">
        <v>136</v>
      </c>
      <c r="BM107" s="23" t="s">
        <v>169</v>
      </c>
    </row>
    <row r="108" s="1" customFormat="1" ht="38.25" customHeight="1">
      <c r="B108" s="45"/>
      <c r="C108" s="220" t="s">
        <v>170</v>
      </c>
      <c r="D108" s="220" t="s">
        <v>131</v>
      </c>
      <c r="E108" s="221" t="s">
        <v>171</v>
      </c>
      <c r="F108" s="222" t="s">
        <v>172</v>
      </c>
      <c r="G108" s="223" t="s">
        <v>173</v>
      </c>
      <c r="H108" s="224">
        <v>124</v>
      </c>
      <c r="I108" s="225"/>
      <c r="J108" s="226">
        <f>ROUND(I108*H108,2)</f>
        <v>0</v>
      </c>
      <c r="K108" s="222" t="s">
        <v>135</v>
      </c>
      <c r="L108" s="71"/>
      <c r="M108" s="227" t="s">
        <v>21</v>
      </c>
      <c r="N108" s="228" t="s">
        <v>42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0.20499999999999999</v>
      </c>
      <c r="T108" s="230">
        <f>S108*H108</f>
        <v>25.419999999999998</v>
      </c>
      <c r="AR108" s="23" t="s">
        <v>136</v>
      </c>
      <c r="AT108" s="23" t="s">
        <v>131</v>
      </c>
      <c r="AU108" s="23" t="s">
        <v>81</v>
      </c>
      <c r="AY108" s="23" t="s">
        <v>129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79</v>
      </c>
      <c r="BK108" s="231">
        <f>ROUND(I108*H108,2)</f>
        <v>0</v>
      </c>
      <c r="BL108" s="23" t="s">
        <v>136</v>
      </c>
      <c r="BM108" s="23" t="s">
        <v>174</v>
      </c>
    </row>
    <row r="109" s="11" customFormat="1">
      <c r="B109" s="232"/>
      <c r="C109" s="233"/>
      <c r="D109" s="234" t="s">
        <v>141</v>
      </c>
      <c r="E109" s="235" t="s">
        <v>21</v>
      </c>
      <c r="F109" s="236" t="s">
        <v>175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141</v>
      </c>
      <c r="AU109" s="242" t="s">
        <v>81</v>
      </c>
      <c r="AV109" s="11" t="s">
        <v>79</v>
      </c>
      <c r="AW109" s="11" t="s">
        <v>35</v>
      </c>
      <c r="AX109" s="11" t="s">
        <v>71</v>
      </c>
      <c r="AY109" s="242" t="s">
        <v>129</v>
      </c>
    </row>
    <row r="110" s="12" customFormat="1">
      <c r="B110" s="243"/>
      <c r="C110" s="244"/>
      <c r="D110" s="234" t="s">
        <v>141</v>
      </c>
      <c r="E110" s="245" t="s">
        <v>21</v>
      </c>
      <c r="F110" s="246" t="s">
        <v>176</v>
      </c>
      <c r="G110" s="244"/>
      <c r="H110" s="247">
        <v>124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141</v>
      </c>
      <c r="AU110" s="253" t="s">
        <v>81</v>
      </c>
      <c r="AV110" s="12" t="s">
        <v>81</v>
      </c>
      <c r="AW110" s="12" t="s">
        <v>35</v>
      </c>
      <c r="AX110" s="12" t="s">
        <v>79</v>
      </c>
      <c r="AY110" s="253" t="s">
        <v>129</v>
      </c>
    </row>
    <row r="111" s="1" customFormat="1" ht="25.5" customHeight="1">
      <c r="B111" s="45"/>
      <c r="C111" s="220" t="s">
        <v>177</v>
      </c>
      <c r="D111" s="220" t="s">
        <v>131</v>
      </c>
      <c r="E111" s="221" t="s">
        <v>178</v>
      </c>
      <c r="F111" s="222" t="s">
        <v>179</v>
      </c>
      <c r="G111" s="223" t="s">
        <v>173</v>
      </c>
      <c r="H111" s="224">
        <v>70</v>
      </c>
      <c r="I111" s="225"/>
      <c r="J111" s="226">
        <f>ROUND(I111*H111,2)</f>
        <v>0</v>
      </c>
      <c r="K111" s="222" t="s">
        <v>135</v>
      </c>
      <c r="L111" s="71"/>
      <c r="M111" s="227" t="s">
        <v>21</v>
      </c>
      <c r="N111" s="228" t="s">
        <v>42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0.040000000000000001</v>
      </c>
      <c r="T111" s="230">
        <f>S111*H111</f>
        <v>2.8000000000000003</v>
      </c>
      <c r="AR111" s="23" t="s">
        <v>136</v>
      </c>
      <c r="AT111" s="23" t="s">
        <v>131</v>
      </c>
      <c r="AU111" s="23" t="s">
        <v>81</v>
      </c>
      <c r="AY111" s="23" t="s">
        <v>129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79</v>
      </c>
      <c r="BK111" s="231">
        <f>ROUND(I111*H111,2)</f>
        <v>0</v>
      </c>
      <c r="BL111" s="23" t="s">
        <v>136</v>
      </c>
      <c r="BM111" s="23" t="s">
        <v>180</v>
      </c>
    </row>
    <row r="112" s="11" customFormat="1">
      <c r="B112" s="232"/>
      <c r="C112" s="233"/>
      <c r="D112" s="234" t="s">
        <v>141</v>
      </c>
      <c r="E112" s="235" t="s">
        <v>21</v>
      </c>
      <c r="F112" s="236" t="s">
        <v>181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141</v>
      </c>
      <c r="AU112" s="242" t="s">
        <v>81</v>
      </c>
      <c r="AV112" s="11" t="s">
        <v>79</v>
      </c>
      <c r="AW112" s="11" t="s">
        <v>35</v>
      </c>
      <c r="AX112" s="11" t="s">
        <v>71</v>
      </c>
      <c r="AY112" s="242" t="s">
        <v>129</v>
      </c>
    </row>
    <row r="113" s="12" customFormat="1">
      <c r="B113" s="243"/>
      <c r="C113" s="244"/>
      <c r="D113" s="234" t="s">
        <v>141</v>
      </c>
      <c r="E113" s="245" t="s">
        <v>21</v>
      </c>
      <c r="F113" s="246" t="s">
        <v>182</v>
      </c>
      <c r="G113" s="244"/>
      <c r="H113" s="247">
        <v>62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141</v>
      </c>
      <c r="AU113" s="253" t="s">
        <v>81</v>
      </c>
      <c r="AV113" s="12" t="s">
        <v>81</v>
      </c>
      <c r="AW113" s="12" t="s">
        <v>35</v>
      </c>
      <c r="AX113" s="12" t="s">
        <v>71</v>
      </c>
      <c r="AY113" s="253" t="s">
        <v>129</v>
      </c>
    </row>
    <row r="114" s="11" customFormat="1">
      <c r="B114" s="232"/>
      <c r="C114" s="233"/>
      <c r="D114" s="234" t="s">
        <v>141</v>
      </c>
      <c r="E114" s="235" t="s">
        <v>21</v>
      </c>
      <c r="F114" s="236" t="s">
        <v>183</v>
      </c>
      <c r="G114" s="233"/>
      <c r="H114" s="235" t="s">
        <v>21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141</v>
      </c>
      <c r="AU114" s="242" t="s">
        <v>81</v>
      </c>
      <c r="AV114" s="11" t="s">
        <v>79</v>
      </c>
      <c r="AW114" s="11" t="s">
        <v>35</v>
      </c>
      <c r="AX114" s="11" t="s">
        <v>71</v>
      </c>
      <c r="AY114" s="242" t="s">
        <v>129</v>
      </c>
    </row>
    <row r="115" s="12" customFormat="1">
      <c r="B115" s="243"/>
      <c r="C115" s="244"/>
      <c r="D115" s="234" t="s">
        <v>141</v>
      </c>
      <c r="E115" s="245" t="s">
        <v>21</v>
      </c>
      <c r="F115" s="246" t="s">
        <v>184</v>
      </c>
      <c r="G115" s="244"/>
      <c r="H115" s="247">
        <v>8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141</v>
      </c>
      <c r="AU115" s="253" t="s">
        <v>81</v>
      </c>
      <c r="AV115" s="12" t="s">
        <v>81</v>
      </c>
      <c r="AW115" s="12" t="s">
        <v>35</v>
      </c>
      <c r="AX115" s="12" t="s">
        <v>71</v>
      </c>
      <c r="AY115" s="253" t="s">
        <v>129</v>
      </c>
    </row>
    <row r="116" s="13" customFormat="1">
      <c r="B116" s="254"/>
      <c r="C116" s="255"/>
      <c r="D116" s="234" t="s">
        <v>141</v>
      </c>
      <c r="E116" s="256" t="s">
        <v>21</v>
      </c>
      <c r="F116" s="257" t="s">
        <v>161</v>
      </c>
      <c r="G116" s="255"/>
      <c r="H116" s="258">
        <v>70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AT116" s="264" t="s">
        <v>141</v>
      </c>
      <c r="AU116" s="264" t="s">
        <v>81</v>
      </c>
      <c r="AV116" s="13" t="s">
        <v>136</v>
      </c>
      <c r="AW116" s="13" t="s">
        <v>35</v>
      </c>
      <c r="AX116" s="13" t="s">
        <v>79</v>
      </c>
      <c r="AY116" s="264" t="s">
        <v>129</v>
      </c>
    </row>
    <row r="117" s="1" customFormat="1" ht="63.75" customHeight="1">
      <c r="B117" s="45"/>
      <c r="C117" s="220" t="s">
        <v>185</v>
      </c>
      <c r="D117" s="220" t="s">
        <v>131</v>
      </c>
      <c r="E117" s="221" t="s">
        <v>186</v>
      </c>
      <c r="F117" s="222" t="s">
        <v>187</v>
      </c>
      <c r="G117" s="223" t="s">
        <v>173</v>
      </c>
      <c r="H117" s="224">
        <v>5</v>
      </c>
      <c r="I117" s="225"/>
      <c r="J117" s="226">
        <f>ROUND(I117*H117,2)</f>
        <v>0</v>
      </c>
      <c r="K117" s="222" t="s">
        <v>135</v>
      </c>
      <c r="L117" s="71"/>
      <c r="M117" s="227" t="s">
        <v>21</v>
      </c>
      <c r="N117" s="228" t="s">
        <v>42</v>
      </c>
      <c r="O117" s="46"/>
      <c r="P117" s="229">
        <f>O117*H117</f>
        <v>0</v>
      </c>
      <c r="Q117" s="229">
        <v>0.0086800000000000002</v>
      </c>
      <c r="R117" s="229">
        <f>Q117*H117</f>
        <v>0.043400000000000001</v>
      </c>
      <c r="S117" s="229">
        <v>0</v>
      </c>
      <c r="T117" s="230">
        <f>S117*H117</f>
        <v>0</v>
      </c>
      <c r="AR117" s="23" t="s">
        <v>136</v>
      </c>
      <c r="AT117" s="23" t="s">
        <v>131</v>
      </c>
      <c r="AU117" s="23" t="s">
        <v>81</v>
      </c>
      <c r="AY117" s="23" t="s">
        <v>129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79</v>
      </c>
      <c r="BK117" s="231">
        <f>ROUND(I117*H117,2)</f>
        <v>0</v>
      </c>
      <c r="BL117" s="23" t="s">
        <v>136</v>
      </c>
      <c r="BM117" s="23" t="s">
        <v>188</v>
      </c>
    </row>
    <row r="118" s="11" customFormat="1">
      <c r="B118" s="232"/>
      <c r="C118" s="233"/>
      <c r="D118" s="234" t="s">
        <v>141</v>
      </c>
      <c r="E118" s="235" t="s">
        <v>21</v>
      </c>
      <c r="F118" s="236" t="s">
        <v>189</v>
      </c>
      <c r="G118" s="233"/>
      <c r="H118" s="235" t="s">
        <v>21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141</v>
      </c>
      <c r="AU118" s="242" t="s">
        <v>81</v>
      </c>
      <c r="AV118" s="11" t="s">
        <v>79</v>
      </c>
      <c r="AW118" s="11" t="s">
        <v>35</v>
      </c>
      <c r="AX118" s="11" t="s">
        <v>71</v>
      </c>
      <c r="AY118" s="242" t="s">
        <v>129</v>
      </c>
    </row>
    <row r="119" s="12" customFormat="1">
      <c r="B119" s="243"/>
      <c r="C119" s="244"/>
      <c r="D119" s="234" t="s">
        <v>141</v>
      </c>
      <c r="E119" s="245" t="s">
        <v>21</v>
      </c>
      <c r="F119" s="246" t="s">
        <v>190</v>
      </c>
      <c r="G119" s="244"/>
      <c r="H119" s="247">
        <v>5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141</v>
      </c>
      <c r="AU119" s="253" t="s">
        <v>81</v>
      </c>
      <c r="AV119" s="12" t="s">
        <v>81</v>
      </c>
      <c r="AW119" s="12" t="s">
        <v>35</v>
      </c>
      <c r="AX119" s="12" t="s">
        <v>79</v>
      </c>
      <c r="AY119" s="253" t="s">
        <v>129</v>
      </c>
    </row>
    <row r="120" s="1" customFormat="1" ht="63.75" customHeight="1">
      <c r="B120" s="45"/>
      <c r="C120" s="220" t="s">
        <v>191</v>
      </c>
      <c r="D120" s="220" t="s">
        <v>131</v>
      </c>
      <c r="E120" s="221" t="s">
        <v>192</v>
      </c>
      <c r="F120" s="222" t="s">
        <v>193</v>
      </c>
      <c r="G120" s="223" t="s">
        <v>173</v>
      </c>
      <c r="H120" s="224">
        <v>5</v>
      </c>
      <c r="I120" s="225"/>
      <c r="J120" s="226">
        <f>ROUND(I120*H120,2)</f>
        <v>0</v>
      </c>
      <c r="K120" s="222" t="s">
        <v>135</v>
      </c>
      <c r="L120" s="71"/>
      <c r="M120" s="227" t="s">
        <v>21</v>
      </c>
      <c r="N120" s="228" t="s">
        <v>42</v>
      </c>
      <c r="O120" s="46"/>
      <c r="P120" s="229">
        <f>O120*H120</f>
        <v>0</v>
      </c>
      <c r="Q120" s="229">
        <v>0.01269</v>
      </c>
      <c r="R120" s="229">
        <f>Q120*H120</f>
        <v>0.063450000000000006</v>
      </c>
      <c r="S120" s="229">
        <v>0</v>
      </c>
      <c r="T120" s="230">
        <f>S120*H120</f>
        <v>0</v>
      </c>
      <c r="AR120" s="23" t="s">
        <v>136</v>
      </c>
      <c r="AT120" s="23" t="s">
        <v>131</v>
      </c>
      <c r="AU120" s="23" t="s">
        <v>81</v>
      </c>
      <c r="AY120" s="23" t="s">
        <v>129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79</v>
      </c>
      <c r="BK120" s="231">
        <f>ROUND(I120*H120,2)</f>
        <v>0</v>
      </c>
      <c r="BL120" s="23" t="s">
        <v>136</v>
      </c>
      <c r="BM120" s="23" t="s">
        <v>194</v>
      </c>
    </row>
    <row r="121" s="11" customFormat="1">
      <c r="B121" s="232"/>
      <c r="C121" s="233"/>
      <c r="D121" s="234" t="s">
        <v>141</v>
      </c>
      <c r="E121" s="235" t="s">
        <v>21</v>
      </c>
      <c r="F121" s="236" t="s">
        <v>195</v>
      </c>
      <c r="G121" s="233"/>
      <c r="H121" s="235" t="s">
        <v>21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141</v>
      </c>
      <c r="AU121" s="242" t="s">
        <v>81</v>
      </c>
      <c r="AV121" s="11" t="s">
        <v>79</v>
      </c>
      <c r="AW121" s="11" t="s">
        <v>35</v>
      </c>
      <c r="AX121" s="11" t="s">
        <v>71</v>
      </c>
      <c r="AY121" s="242" t="s">
        <v>129</v>
      </c>
    </row>
    <row r="122" s="12" customFormat="1">
      <c r="B122" s="243"/>
      <c r="C122" s="244"/>
      <c r="D122" s="234" t="s">
        <v>141</v>
      </c>
      <c r="E122" s="245" t="s">
        <v>21</v>
      </c>
      <c r="F122" s="246" t="s">
        <v>190</v>
      </c>
      <c r="G122" s="244"/>
      <c r="H122" s="247">
        <v>5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141</v>
      </c>
      <c r="AU122" s="253" t="s">
        <v>81</v>
      </c>
      <c r="AV122" s="12" t="s">
        <v>81</v>
      </c>
      <c r="AW122" s="12" t="s">
        <v>35</v>
      </c>
      <c r="AX122" s="12" t="s">
        <v>79</v>
      </c>
      <c r="AY122" s="253" t="s">
        <v>129</v>
      </c>
    </row>
    <row r="123" s="1" customFormat="1" ht="63.75" customHeight="1">
      <c r="B123" s="45"/>
      <c r="C123" s="220" t="s">
        <v>196</v>
      </c>
      <c r="D123" s="220" t="s">
        <v>131</v>
      </c>
      <c r="E123" s="221" t="s">
        <v>197</v>
      </c>
      <c r="F123" s="222" t="s">
        <v>198</v>
      </c>
      <c r="G123" s="223" t="s">
        <v>173</v>
      </c>
      <c r="H123" s="224">
        <v>5</v>
      </c>
      <c r="I123" s="225"/>
      <c r="J123" s="226">
        <f>ROUND(I123*H123,2)</f>
        <v>0</v>
      </c>
      <c r="K123" s="222" t="s">
        <v>135</v>
      </c>
      <c r="L123" s="71"/>
      <c r="M123" s="227" t="s">
        <v>21</v>
      </c>
      <c r="N123" s="228" t="s">
        <v>42</v>
      </c>
      <c r="O123" s="46"/>
      <c r="P123" s="229">
        <f>O123*H123</f>
        <v>0</v>
      </c>
      <c r="Q123" s="229">
        <v>0.036900000000000002</v>
      </c>
      <c r="R123" s="229">
        <f>Q123*H123</f>
        <v>0.1845</v>
      </c>
      <c r="S123" s="229">
        <v>0</v>
      </c>
      <c r="T123" s="230">
        <f>S123*H123</f>
        <v>0</v>
      </c>
      <c r="AR123" s="23" t="s">
        <v>136</v>
      </c>
      <c r="AT123" s="23" t="s">
        <v>131</v>
      </c>
      <c r="AU123" s="23" t="s">
        <v>81</v>
      </c>
      <c r="AY123" s="23" t="s">
        <v>129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79</v>
      </c>
      <c r="BK123" s="231">
        <f>ROUND(I123*H123,2)</f>
        <v>0</v>
      </c>
      <c r="BL123" s="23" t="s">
        <v>136</v>
      </c>
      <c r="BM123" s="23" t="s">
        <v>199</v>
      </c>
    </row>
    <row r="124" s="11" customFormat="1">
      <c r="B124" s="232"/>
      <c r="C124" s="233"/>
      <c r="D124" s="234" t="s">
        <v>141</v>
      </c>
      <c r="E124" s="235" t="s">
        <v>21</v>
      </c>
      <c r="F124" s="236" t="s">
        <v>200</v>
      </c>
      <c r="G124" s="233"/>
      <c r="H124" s="235" t="s">
        <v>21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141</v>
      </c>
      <c r="AU124" s="242" t="s">
        <v>81</v>
      </c>
      <c r="AV124" s="11" t="s">
        <v>79</v>
      </c>
      <c r="AW124" s="11" t="s">
        <v>35</v>
      </c>
      <c r="AX124" s="11" t="s">
        <v>71</v>
      </c>
      <c r="AY124" s="242" t="s">
        <v>129</v>
      </c>
    </row>
    <row r="125" s="12" customFormat="1">
      <c r="B125" s="243"/>
      <c r="C125" s="244"/>
      <c r="D125" s="234" t="s">
        <v>141</v>
      </c>
      <c r="E125" s="245" t="s">
        <v>21</v>
      </c>
      <c r="F125" s="246" t="s">
        <v>190</v>
      </c>
      <c r="G125" s="244"/>
      <c r="H125" s="247">
        <v>5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141</v>
      </c>
      <c r="AU125" s="253" t="s">
        <v>81</v>
      </c>
      <c r="AV125" s="12" t="s">
        <v>81</v>
      </c>
      <c r="AW125" s="12" t="s">
        <v>35</v>
      </c>
      <c r="AX125" s="12" t="s">
        <v>79</v>
      </c>
      <c r="AY125" s="253" t="s">
        <v>129</v>
      </c>
    </row>
    <row r="126" s="1" customFormat="1" ht="38.25" customHeight="1">
      <c r="B126" s="45"/>
      <c r="C126" s="220" t="s">
        <v>201</v>
      </c>
      <c r="D126" s="220" t="s">
        <v>131</v>
      </c>
      <c r="E126" s="221" t="s">
        <v>202</v>
      </c>
      <c r="F126" s="222" t="s">
        <v>203</v>
      </c>
      <c r="G126" s="223" t="s">
        <v>204</v>
      </c>
      <c r="H126" s="224">
        <v>5.8499999999999996</v>
      </c>
      <c r="I126" s="225"/>
      <c r="J126" s="226">
        <f>ROUND(I126*H126,2)</f>
        <v>0</v>
      </c>
      <c r="K126" s="222" t="s">
        <v>135</v>
      </c>
      <c r="L126" s="71"/>
      <c r="M126" s="227" t="s">
        <v>21</v>
      </c>
      <c r="N126" s="228" t="s">
        <v>42</v>
      </c>
      <c r="O126" s="4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" t="s">
        <v>136</v>
      </c>
      <c r="AT126" s="23" t="s">
        <v>131</v>
      </c>
      <c r="AU126" s="23" t="s">
        <v>81</v>
      </c>
      <c r="AY126" s="23" t="s">
        <v>129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79</v>
      </c>
      <c r="BK126" s="231">
        <f>ROUND(I126*H126,2)</f>
        <v>0</v>
      </c>
      <c r="BL126" s="23" t="s">
        <v>136</v>
      </c>
      <c r="BM126" s="23" t="s">
        <v>205</v>
      </c>
    </row>
    <row r="127" s="11" customFormat="1">
      <c r="B127" s="232"/>
      <c r="C127" s="233"/>
      <c r="D127" s="234" t="s">
        <v>141</v>
      </c>
      <c r="E127" s="235" t="s">
        <v>21</v>
      </c>
      <c r="F127" s="236" t="s">
        <v>206</v>
      </c>
      <c r="G127" s="233"/>
      <c r="H127" s="235" t="s">
        <v>21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141</v>
      </c>
      <c r="AU127" s="242" t="s">
        <v>81</v>
      </c>
      <c r="AV127" s="11" t="s">
        <v>79</v>
      </c>
      <c r="AW127" s="11" t="s">
        <v>35</v>
      </c>
      <c r="AX127" s="11" t="s">
        <v>71</v>
      </c>
      <c r="AY127" s="242" t="s">
        <v>129</v>
      </c>
    </row>
    <row r="128" s="12" customFormat="1">
      <c r="B128" s="243"/>
      <c r="C128" s="244"/>
      <c r="D128" s="234" t="s">
        <v>141</v>
      </c>
      <c r="E128" s="245" t="s">
        <v>21</v>
      </c>
      <c r="F128" s="246" t="s">
        <v>207</v>
      </c>
      <c r="G128" s="244"/>
      <c r="H128" s="247">
        <v>5.8499999999999996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141</v>
      </c>
      <c r="AU128" s="253" t="s">
        <v>81</v>
      </c>
      <c r="AV128" s="12" t="s">
        <v>81</v>
      </c>
      <c r="AW128" s="12" t="s">
        <v>35</v>
      </c>
      <c r="AX128" s="12" t="s">
        <v>71</v>
      </c>
      <c r="AY128" s="253" t="s">
        <v>129</v>
      </c>
    </row>
    <row r="129" s="11" customFormat="1">
      <c r="B129" s="232"/>
      <c r="C129" s="233"/>
      <c r="D129" s="234" t="s">
        <v>141</v>
      </c>
      <c r="E129" s="235" t="s">
        <v>21</v>
      </c>
      <c r="F129" s="236" t="s">
        <v>208</v>
      </c>
      <c r="G129" s="233"/>
      <c r="H129" s="235" t="s">
        <v>21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141</v>
      </c>
      <c r="AU129" s="242" t="s">
        <v>81</v>
      </c>
      <c r="AV129" s="11" t="s">
        <v>79</v>
      </c>
      <c r="AW129" s="11" t="s">
        <v>35</v>
      </c>
      <c r="AX129" s="11" t="s">
        <v>71</v>
      </c>
      <c r="AY129" s="242" t="s">
        <v>129</v>
      </c>
    </row>
    <row r="130" s="13" customFormat="1">
      <c r="B130" s="254"/>
      <c r="C130" s="255"/>
      <c r="D130" s="234" t="s">
        <v>141</v>
      </c>
      <c r="E130" s="256" t="s">
        <v>21</v>
      </c>
      <c r="F130" s="257" t="s">
        <v>161</v>
      </c>
      <c r="G130" s="255"/>
      <c r="H130" s="258">
        <v>5.8499999999999996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141</v>
      </c>
      <c r="AU130" s="264" t="s">
        <v>81</v>
      </c>
      <c r="AV130" s="13" t="s">
        <v>136</v>
      </c>
      <c r="AW130" s="13" t="s">
        <v>35</v>
      </c>
      <c r="AX130" s="13" t="s">
        <v>79</v>
      </c>
      <c r="AY130" s="264" t="s">
        <v>129</v>
      </c>
    </row>
    <row r="131" s="1" customFormat="1" ht="38.25" customHeight="1">
      <c r="B131" s="45"/>
      <c r="C131" s="220" t="s">
        <v>209</v>
      </c>
      <c r="D131" s="220" t="s">
        <v>131</v>
      </c>
      <c r="E131" s="221" t="s">
        <v>210</v>
      </c>
      <c r="F131" s="222" t="s">
        <v>211</v>
      </c>
      <c r="G131" s="223" t="s">
        <v>204</v>
      </c>
      <c r="H131" s="224">
        <v>505.56</v>
      </c>
      <c r="I131" s="225"/>
      <c r="J131" s="226">
        <f>ROUND(I131*H131,2)</f>
        <v>0</v>
      </c>
      <c r="K131" s="222" t="s">
        <v>135</v>
      </c>
      <c r="L131" s="71"/>
      <c r="M131" s="227" t="s">
        <v>21</v>
      </c>
      <c r="N131" s="228" t="s">
        <v>42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136</v>
      </c>
      <c r="AT131" s="23" t="s">
        <v>131</v>
      </c>
      <c r="AU131" s="23" t="s">
        <v>81</v>
      </c>
      <c r="AY131" s="23" t="s">
        <v>129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79</v>
      </c>
      <c r="BK131" s="231">
        <f>ROUND(I131*H131,2)</f>
        <v>0</v>
      </c>
      <c r="BL131" s="23" t="s">
        <v>136</v>
      </c>
      <c r="BM131" s="23" t="s">
        <v>212</v>
      </c>
    </row>
    <row r="132" s="11" customFormat="1">
      <c r="B132" s="232"/>
      <c r="C132" s="233"/>
      <c r="D132" s="234" t="s">
        <v>141</v>
      </c>
      <c r="E132" s="235" t="s">
        <v>21</v>
      </c>
      <c r="F132" s="236" t="s">
        <v>213</v>
      </c>
      <c r="G132" s="233"/>
      <c r="H132" s="235" t="s">
        <v>21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141</v>
      </c>
      <c r="AU132" s="242" t="s">
        <v>81</v>
      </c>
      <c r="AV132" s="11" t="s">
        <v>79</v>
      </c>
      <c r="AW132" s="11" t="s">
        <v>35</v>
      </c>
      <c r="AX132" s="11" t="s">
        <v>71</v>
      </c>
      <c r="AY132" s="242" t="s">
        <v>129</v>
      </c>
    </row>
    <row r="133" s="11" customFormat="1">
      <c r="B133" s="232"/>
      <c r="C133" s="233"/>
      <c r="D133" s="234" t="s">
        <v>141</v>
      </c>
      <c r="E133" s="235" t="s">
        <v>21</v>
      </c>
      <c r="F133" s="236" t="s">
        <v>214</v>
      </c>
      <c r="G133" s="233"/>
      <c r="H133" s="235" t="s">
        <v>21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141</v>
      </c>
      <c r="AU133" s="242" t="s">
        <v>81</v>
      </c>
      <c r="AV133" s="11" t="s">
        <v>79</v>
      </c>
      <c r="AW133" s="11" t="s">
        <v>35</v>
      </c>
      <c r="AX133" s="11" t="s">
        <v>71</v>
      </c>
      <c r="AY133" s="242" t="s">
        <v>129</v>
      </c>
    </row>
    <row r="134" s="12" customFormat="1">
      <c r="B134" s="243"/>
      <c r="C134" s="244"/>
      <c r="D134" s="234" t="s">
        <v>141</v>
      </c>
      <c r="E134" s="245" t="s">
        <v>21</v>
      </c>
      <c r="F134" s="246" t="s">
        <v>215</v>
      </c>
      <c r="G134" s="244"/>
      <c r="H134" s="247">
        <v>584.10000000000002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141</v>
      </c>
      <c r="AU134" s="253" t="s">
        <v>81</v>
      </c>
      <c r="AV134" s="12" t="s">
        <v>81</v>
      </c>
      <c r="AW134" s="12" t="s">
        <v>35</v>
      </c>
      <c r="AX134" s="12" t="s">
        <v>71</v>
      </c>
      <c r="AY134" s="253" t="s">
        <v>129</v>
      </c>
    </row>
    <row r="135" s="11" customFormat="1">
      <c r="B135" s="232"/>
      <c r="C135" s="233"/>
      <c r="D135" s="234" t="s">
        <v>141</v>
      </c>
      <c r="E135" s="235" t="s">
        <v>21</v>
      </c>
      <c r="F135" s="236" t="s">
        <v>216</v>
      </c>
      <c r="G135" s="233"/>
      <c r="H135" s="235" t="s">
        <v>21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141</v>
      </c>
      <c r="AU135" s="242" t="s">
        <v>81</v>
      </c>
      <c r="AV135" s="11" t="s">
        <v>79</v>
      </c>
      <c r="AW135" s="11" t="s">
        <v>35</v>
      </c>
      <c r="AX135" s="11" t="s">
        <v>71</v>
      </c>
      <c r="AY135" s="242" t="s">
        <v>129</v>
      </c>
    </row>
    <row r="136" s="12" customFormat="1">
      <c r="B136" s="243"/>
      <c r="C136" s="244"/>
      <c r="D136" s="234" t="s">
        <v>141</v>
      </c>
      <c r="E136" s="245" t="s">
        <v>21</v>
      </c>
      <c r="F136" s="246" t="s">
        <v>217</v>
      </c>
      <c r="G136" s="244"/>
      <c r="H136" s="247">
        <v>-64.680000000000007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141</v>
      </c>
      <c r="AU136" s="253" t="s">
        <v>81</v>
      </c>
      <c r="AV136" s="12" t="s">
        <v>81</v>
      </c>
      <c r="AW136" s="12" t="s">
        <v>35</v>
      </c>
      <c r="AX136" s="12" t="s">
        <v>71</v>
      </c>
      <c r="AY136" s="253" t="s">
        <v>129</v>
      </c>
    </row>
    <row r="137" s="12" customFormat="1">
      <c r="B137" s="243"/>
      <c r="C137" s="244"/>
      <c r="D137" s="234" t="s">
        <v>141</v>
      </c>
      <c r="E137" s="245" t="s">
        <v>21</v>
      </c>
      <c r="F137" s="246" t="s">
        <v>218</v>
      </c>
      <c r="G137" s="244"/>
      <c r="H137" s="247">
        <v>-13.859999999999999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141</v>
      </c>
      <c r="AU137" s="253" t="s">
        <v>81</v>
      </c>
      <c r="AV137" s="12" t="s">
        <v>81</v>
      </c>
      <c r="AW137" s="12" t="s">
        <v>35</v>
      </c>
      <c r="AX137" s="12" t="s">
        <v>71</v>
      </c>
      <c r="AY137" s="253" t="s">
        <v>129</v>
      </c>
    </row>
    <row r="138" s="13" customFormat="1">
      <c r="B138" s="254"/>
      <c r="C138" s="255"/>
      <c r="D138" s="234" t="s">
        <v>141</v>
      </c>
      <c r="E138" s="256" t="s">
        <v>21</v>
      </c>
      <c r="F138" s="257" t="s">
        <v>161</v>
      </c>
      <c r="G138" s="255"/>
      <c r="H138" s="258">
        <v>505.56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141</v>
      </c>
      <c r="AU138" s="264" t="s">
        <v>81</v>
      </c>
      <c r="AV138" s="13" t="s">
        <v>136</v>
      </c>
      <c r="AW138" s="13" t="s">
        <v>35</v>
      </c>
      <c r="AX138" s="13" t="s">
        <v>79</v>
      </c>
      <c r="AY138" s="264" t="s">
        <v>129</v>
      </c>
    </row>
    <row r="139" s="1" customFormat="1" ht="38.25" customHeight="1">
      <c r="B139" s="45"/>
      <c r="C139" s="220" t="s">
        <v>10</v>
      </c>
      <c r="D139" s="220" t="s">
        <v>131</v>
      </c>
      <c r="E139" s="221" t="s">
        <v>219</v>
      </c>
      <c r="F139" s="222" t="s">
        <v>220</v>
      </c>
      <c r="G139" s="223" t="s">
        <v>204</v>
      </c>
      <c r="H139" s="224">
        <v>29.204999999999998</v>
      </c>
      <c r="I139" s="225"/>
      <c r="J139" s="226">
        <f>ROUND(I139*H139,2)</f>
        <v>0</v>
      </c>
      <c r="K139" s="222" t="s">
        <v>135</v>
      </c>
      <c r="L139" s="71"/>
      <c r="M139" s="227" t="s">
        <v>21</v>
      </c>
      <c r="N139" s="228" t="s">
        <v>42</v>
      </c>
      <c r="O139" s="4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" t="s">
        <v>136</v>
      </c>
      <c r="AT139" s="23" t="s">
        <v>131</v>
      </c>
      <c r="AU139" s="23" t="s">
        <v>81</v>
      </c>
      <c r="AY139" s="23" t="s">
        <v>129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79</v>
      </c>
      <c r="BK139" s="231">
        <f>ROUND(I139*H139,2)</f>
        <v>0</v>
      </c>
      <c r="BL139" s="23" t="s">
        <v>136</v>
      </c>
      <c r="BM139" s="23" t="s">
        <v>221</v>
      </c>
    </row>
    <row r="140" s="11" customFormat="1">
      <c r="B140" s="232"/>
      <c r="C140" s="233"/>
      <c r="D140" s="234" t="s">
        <v>141</v>
      </c>
      <c r="E140" s="235" t="s">
        <v>21</v>
      </c>
      <c r="F140" s="236" t="s">
        <v>222</v>
      </c>
      <c r="G140" s="233"/>
      <c r="H140" s="235" t="s">
        <v>21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141</v>
      </c>
      <c r="AU140" s="242" t="s">
        <v>81</v>
      </c>
      <c r="AV140" s="11" t="s">
        <v>79</v>
      </c>
      <c r="AW140" s="11" t="s">
        <v>35</v>
      </c>
      <c r="AX140" s="11" t="s">
        <v>71</v>
      </c>
      <c r="AY140" s="242" t="s">
        <v>129</v>
      </c>
    </row>
    <row r="141" s="11" customFormat="1">
      <c r="B141" s="232"/>
      <c r="C141" s="233"/>
      <c r="D141" s="234" t="s">
        <v>141</v>
      </c>
      <c r="E141" s="235" t="s">
        <v>21</v>
      </c>
      <c r="F141" s="236" t="s">
        <v>214</v>
      </c>
      <c r="G141" s="233"/>
      <c r="H141" s="235" t="s">
        <v>21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141</v>
      </c>
      <c r="AU141" s="242" t="s">
        <v>81</v>
      </c>
      <c r="AV141" s="11" t="s">
        <v>79</v>
      </c>
      <c r="AW141" s="11" t="s">
        <v>35</v>
      </c>
      <c r="AX141" s="11" t="s">
        <v>71</v>
      </c>
      <c r="AY141" s="242" t="s">
        <v>129</v>
      </c>
    </row>
    <row r="142" s="12" customFormat="1">
      <c r="B142" s="243"/>
      <c r="C142" s="244"/>
      <c r="D142" s="234" t="s">
        <v>141</v>
      </c>
      <c r="E142" s="245" t="s">
        <v>21</v>
      </c>
      <c r="F142" s="246" t="s">
        <v>223</v>
      </c>
      <c r="G142" s="244"/>
      <c r="H142" s="247">
        <v>29.204999999999998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141</v>
      </c>
      <c r="AU142" s="253" t="s">
        <v>81</v>
      </c>
      <c r="AV142" s="12" t="s">
        <v>81</v>
      </c>
      <c r="AW142" s="12" t="s">
        <v>35</v>
      </c>
      <c r="AX142" s="12" t="s">
        <v>79</v>
      </c>
      <c r="AY142" s="253" t="s">
        <v>129</v>
      </c>
    </row>
    <row r="143" s="1" customFormat="1" ht="38.25" customHeight="1">
      <c r="B143" s="45"/>
      <c r="C143" s="220" t="s">
        <v>224</v>
      </c>
      <c r="D143" s="220" t="s">
        <v>131</v>
      </c>
      <c r="E143" s="221" t="s">
        <v>225</v>
      </c>
      <c r="F143" s="222" t="s">
        <v>226</v>
      </c>
      <c r="G143" s="223" t="s">
        <v>204</v>
      </c>
      <c r="H143" s="224">
        <v>29.204999999999998</v>
      </c>
      <c r="I143" s="225"/>
      <c r="J143" s="226">
        <f>ROUND(I143*H143,2)</f>
        <v>0</v>
      </c>
      <c r="K143" s="222" t="s">
        <v>135</v>
      </c>
      <c r="L143" s="71"/>
      <c r="M143" s="227" t="s">
        <v>21</v>
      </c>
      <c r="N143" s="228" t="s">
        <v>42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" t="s">
        <v>136</v>
      </c>
      <c r="AT143" s="23" t="s">
        <v>131</v>
      </c>
      <c r="AU143" s="23" t="s">
        <v>81</v>
      </c>
      <c r="AY143" s="23" t="s">
        <v>129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79</v>
      </c>
      <c r="BK143" s="231">
        <f>ROUND(I143*H143,2)</f>
        <v>0</v>
      </c>
      <c r="BL143" s="23" t="s">
        <v>136</v>
      </c>
      <c r="BM143" s="23" t="s">
        <v>227</v>
      </c>
    </row>
    <row r="144" s="1" customFormat="1" ht="25.5" customHeight="1">
      <c r="B144" s="45"/>
      <c r="C144" s="220" t="s">
        <v>228</v>
      </c>
      <c r="D144" s="220" t="s">
        <v>131</v>
      </c>
      <c r="E144" s="221" t="s">
        <v>229</v>
      </c>
      <c r="F144" s="222" t="s">
        <v>230</v>
      </c>
      <c r="G144" s="223" t="s">
        <v>134</v>
      </c>
      <c r="H144" s="224">
        <v>845.10000000000002</v>
      </c>
      <c r="I144" s="225"/>
      <c r="J144" s="226">
        <f>ROUND(I144*H144,2)</f>
        <v>0</v>
      </c>
      <c r="K144" s="222" t="s">
        <v>135</v>
      </c>
      <c r="L144" s="71"/>
      <c r="M144" s="227" t="s">
        <v>21</v>
      </c>
      <c r="N144" s="228" t="s">
        <v>42</v>
      </c>
      <c r="O144" s="46"/>
      <c r="P144" s="229">
        <f>O144*H144</f>
        <v>0</v>
      </c>
      <c r="Q144" s="229">
        <v>0.00084000000000000003</v>
      </c>
      <c r="R144" s="229">
        <f>Q144*H144</f>
        <v>0.70988400000000007</v>
      </c>
      <c r="S144" s="229">
        <v>0</v>
      </c>
      <c r="T144" s="230">
        <f>S144*H144</f>
        <v>0</v>
      </c>
      <c r="AR144" s="23" t="s">
        <v>136</v>
      </c>
      <c r="AT144" s="23" t="s">
        <v>131</v>
      </c>
      <c r="AU144" s="23" t="s">
        <v>81</v>
      </c>
      <c r="AY144" s="23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79</v>
      </c>
      <c r="BK144" s="231">
        <f>ROUND(I144*H144,2)</f>
        <v>0</v>
      </c>
      <c r="BL144" s="23" t="s">
        <v>136</v>
      </c>
      <c r="BM144" s="23" t="s">
        <v>231</v>
      </c>
    </row>
    <row r="145" s="12" customFormat="1">
      <c r="B145" s="243"/>
      <c r="C145" s="244"/>
      <c r="D145" s="234" t="s">
        <v>141</v>
      </c>
      <c r="E145" s="245" t="s">
        <v>21</v>
      </c>
      <c r="F145" s="246" t="s">
        <v>232</v>
      </c>
      <c r="G145" s="244"/>
      <c r="H145" s="247">
        <v>1115.0999999999999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141</v>
      </c>
      <c r="AU145" s="253" t="s">
        <v>81</v>
      </c>
      <c r="AV145" s="12" t="s">
        <v>81</v>
      </c>
      <c r="AW145" s="12" t="s">
        <v>35</v>
      </c>
      <c r="AX145" s="12" t="s">
        <v>71</v>
      </c>
      <c r="AY145" s="253" t="s">
        <v>129</v>
      </c>
    </row>
    <row r="146" s="11" customFormat="1">
      <c r="B146" s="232"/>
      <c r="C146" s="233"/>
      <c r="D146" s="234" t="s">
        <v>141</v>
      </c>
      <c r="E146" s="235" t="s">
        <v>21</v>
      </c>
      <c r="F146" s="236" t="s">
        <v>233</v>
      </c>
      <c r="G146" s="233"/>
      <c r="H146" s="235" t="s">
        <v>21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141</v>
      </c>
      <c r="AU146" s="242" t="s">
        <v>81</v>
      </c>
      <c r="AV146" s="11" t="s">
        <v>79</v>
      </c>
      <c r="AW146" s="11" t="s">
        <v>35</v>
      </c>
      <c r="AX146" s="11" t="s">
        <v>71</v>
      </c>
      <c r="AY146" s="242" t="s">
        <v>129</v>
      </c>
    </row>
    <row r="147" s="12" customFormat="1">
      <c r="B147" s="243"/>
      <c r="C147" s="244"/>
      <c r="D147" s="234" t="s">
        <v>141</v>
      </c>
      <c r="E147" s="245" t="s">
        <v>21</v>
      </c>
      <c r="F147" s="246" t="s">
        <v>234</v>
      </c>
      <c r="G147" s="244"/>
      <c r="H147" s="247">
        <v>-270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141</v>
      </c>
      <c r="AU147" s="253" t="s">
        <v>81</v>
      </c>
      <c r="AV147" s="12" t="s">
        <v>81</v>
      </c>
      <c r="AW147" s="12" t="s">
        <v>35</v>
      </c>
      <c r="AX147" s="12" t="s">
        <v>71</v>
      </c>
      <c r="AY147" s="253" t="s">
        <v>129</v>
      </c>
    </row>
    <row r="148" s="13" customFormat="1">
      <c r="B148" s="254"/>
      <c r="C148" s="255"/>
      <c r="D148" s="234" t="s">
        <v>141</v>
      </c>
      <c r="E148" s="256" t="s">
        <v>21</v>
      </c>
      <c r="F148" s="257" t="s">
        <v>161</v>
      </c>
      <c r="G148" s="255"/>
      <c r="H148" s="258">
        <v>845.10000000000002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AT148" s="264" t="s">
        <v>141</v>
      </c>
      <c r="AU148" s="264" t="s">
        <v>81</v>
      </c>
      <c r="AV148" s="13" t="s">
        <v>136</v>
      </c>
      <c r="AW148" s="13" t="s">
        <v>35</v>
      </c>
      <c r="AX148" s="13" t="s">
        <v>79</v>
      </c>
      <c r="AY148" s="264" t="s">
        <v>129</v>
      </c>
    </row>
    <row r="149" s="1" customFormat="1" ht="25.5" customHeight="1">
      <c r="B149" s="45"/>
      <c r="C149" s="220" t="s">
        <v>235</v>
      </c>
      <c r="D149" s="220" t="s">
        <v>131</v>
      </c>
      <c r="E149" s="221" t="s">
        <v>236</v>
      </c>
      <c r="F149" s="222" t="s">
        <v>237</v>
      </c>
      <c r="G149" s="223" t="s">
        <v>134</v>
      </c>
      <c r="H149" s="224">
        <v>845.10000000000002</v>
      </c>
      <c r="I149" s="225"/>
      <c r="J149" s="226">
        <f>ROUND(I149*H149,2)</f>
        <v>0</v>
      </c>
      <c r="K149" s="222" t="s">
        <v>135</v>
      </c>
      <c r="L149" s="71"/>
      <c r="M149" s="227" t="s">
        <v>21</v>
      </c>
      <c r="N149" s="228" t="s">
        <v>42</v>
      </c>
      <c r="O149" s="4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AR149" s="23" t="s">
        <v>136</v>
      </c>
      <c r="AT149" s="23" t="s">
        <v>131</v>
      </c>
      <c r="AU149" s="23" t="s">
        <v>81</v>
      </c>
      <c r="AY149" s="23" t="s">
        <v>129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79</v>
      </c>
      <c r="BK149" s="231">
        <f>ROUND(I149*H149,2)</f>
        <v>0</v>
      </c>
      <c r="BL149" s="23" t="s">
        <v>136</v>
      </c>
      <c r="BM149" s="23" t="s">
        <v>238</v>
      </c>
    </row>
    <row r="150" s="12" customFormat="1">
      <c r="B150" s="243"/>
      <c r="C150" s="244"/>
      <c r="D150" s="234" t="s">
        <v>141</v>
      </c>
      <c r="E150" s="245" t="s">
        <v>21</v>
      </c>
      <c r="F150" s="246" t="s">
        <v>239</v>
      </c>
      <c r="G150" s="244"/>
      <c r="H150" s="247">
        <v>845.10000000000002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141</v>
      </c>
      <c r="AU150" s="253" t="s">
        <v>81</v>
      </c>
      <c r="AV150" s="12" t="s">
        <v>81</v>
      </c>
      <c r="AW150" s="12" t="s">
        <v>35</v>
      </c>
      <c r="AX150" s="12" t="s">
        <v>79</v>
      </c>
      <c r="AY150" s="253" t="s">
        <v>129</v>
      </c>
    </row>
    <row r="151" s="1" customFormat="1" ht="38.25" customHeight="1">
      <c r="B151" s="45"/>
      <c r="C151" s="220" t="s">
        <v>240</v>
      </c>
      <c r="D151" s="220" t="s">
        <v>131</v>
      </c>
      <c r="E151" s="221" t="s">
        <v>241</v>
      </c>
      <c r="F151" s="222" t="s">
        <v>242</v>
      </c>
      <c r="G151" s="223" t="s">
        <v>204</v>
      </c>
      <c r="H151" s="224">
        <v>534.76499999999999</v>
      </c>
      <c r="I151" s="225"/>
      <c r="J151" s="226">
        <f>ROUND(I151*H151,2)</f>
        <v>0</v>
      </c>
      <c r="K151" s="222" t="s">
        <v>135</v>
      </c>
      <c r="L151" s="71"/>
      <c r="M151" s="227" t="s">
        <v>21</v>
      </c>
      <c r="N151" s="228" t="s">
        <v>42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" t="s">
        <v>136</v>
      </c>
      <c r="AT151" s="23" t="s">
        <v>131</v>
      </c>
      <c r="AU151" s="23" t="s">
        <v>81</v>
      </c>
      <c r="AY151" s="23" t="s">
        <v>129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79</v>
      </c>
      <c r="BK151" s="231">
        <f>ROUND(I151*H151,2)</f>
        <v>0</v>
      </c>
      <c r="BL151" s="23" t="s">
        <v>136</v>
      </c>
      <c r="BM151" s="23" t="s">
        <v>243</v>
      </c>
    </row>
    <row r="152" s="12" customFormat="1">
      <c r="B152" s="243"/>
      <c r="C152" s="244"/>
      <c r="D152" s="234" t="s">
        <v>141</v>
      </c>
      <c r="E152" s="245" t="s">
        <v>21</v>
      </c>
      <c r="F152" s="246" t="s">
        <v>244</v>
      </c>
      <c r="G152" s="244"/>
      <c r="H152" s="247">
        <v>534.76499999999999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141</v>
      </c>
      <c r="AU152" s="253" t="s">
        <v>81</v>
      </c>
      <c r="AV152" s="12" t="s">
        <v>81</v>
      </c>
      <c r="AW152" s="12" t="s">
        <v>35</v>
      </c>
      <c r="AX152" s="12" t="s">
        <v>79</v>
      </c>
      <c r="AY152" s="253" t="s">
        <v>129</v>
      </c>
    </row>
    <row r="153" s="1" customFormat="1" ht="38.25" customHeight="1">
      <c r="B153" s="45"/>
      <c r="C153" s="220" t="s">
        <v>245</v>
      </c>
      <c r="D153" s="220" t="s">
        <v>131</v>
      </c>
      <c r="E153" s="221" t="s">
        <v>246</v>
      </c>
      <c r="F153" s="222" t="s">
        <v>247</v>
      </c>
      <c r="G153" s="223" t="s">
        <v>204</v>
      </c>
      <c r="H153" s="224">
        <v>534.76499999999999</v>
      </c>
      <c r="I153" s="225"/>
      <c r="J153" s="226">
        <f>ROUND(I153*H153,2)</f>
        <v>0</v>
      </c>
      <c r="K153" s="222" t="s">
        <v>135</v>
      </c>
      <c r="L153" s="71"/>
      <c r="M153" s="227" t="s">
        <v>21</v>
      </c>
      <c r="N153" s="228" t="s">
        <v>42</v>
      </c>
      <c r="O153" s="46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AR153" s="23" t="s">
        <v>136</v>
      </c>
      <c r="AT153" s="23" t="s">
        <v>131</v>
      </c>
      <c r="AU153" s="23" t="s">
        <v>81</v>
      </c>
      <c r="AY153" s="23" t="s">
        <v>129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79</v>
      </c>
      <c r="BK153" s="231">
        <f>ROUND(I153*H153,2)</f>
        <v>0</v>
      </c>
      <c r="BL153" s="23" t="s">
        <v>136</v>
      </c>
      <c r="BM153" s="23" t="s">
        <v>248</v>
      </c>
    </row>
    <row r="154" s="1" customFormat="1" ht="16.5" customHeight="1">
      <c r="B154" s="45"/>
      <c r="C154" s="220" t="s">
        <v>9</v>
      </c>
      <c r="D154" s="220" t="s">
        <v>131</v>
      </c>
      <c r="E154" s="221" t="s">
        <v>249</v>
      </c>
      <c r="F154" s="222" t="s">
        <v>250</v>
      </c>
      <c r="G154" s="223" t="s">
        <v>204</v>
      </c>
      <c r="H154" s="224">
        <v>534.76499999999999</v>
      </c>
      <c r="I154" s="225"/>
      <c r="J154" s="226">
        <f>ROUND(I154*H154,2)</f>
        <v>0</v>
      </c>
      <c r="K154" s="222" t="s">
        <v>135</v>
      </c>
      <c r="L154" s="71"/>
      <c r="M154" s="227" t="s">
        <v>21</v>
      </c>
      <c r="N154" s="228" t="s">
        <v>42</v>
      </c>
      <c r="O154" s="46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3" t="s">
        <v>136</v>
      </c>
      <c r="AT154" s="23" t="s">
        <v>131</v>
      </c>
      <c r="AU154" s="23" t="s">
        <v>81</v>
      </c>
      <c r="AY154" s="23" t="s">
        <v>129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79</v>
      </c>
      <c r="BK154" s="231">
        <f>ROUND(I154*H154,2)</f>
        <v>0</v>
      </c>
      <c r="BL154" s="23" t="s">
        <v>136</v>
      </c>
      <c r="BM154" s="23" t="s">
        <v>251</v>
      </c>
    </row>
    <row r="155" s="1" customFormat="1" ht="16.5" customHeight="1">
      <c r="B155" s="45"/>
      <c r="C155" s="220" t="s">
        <v>252</v>
      </c>
      <c r="D155" s="220" t="s">
        <v>131</v>
      </c>
      <c r="E155" s="221" t="s">
        <v>253</v>
      </c>
      <c r="F155" s="222" t="s">
        <v>254</v>
      </c>
      <c r="G155" s="223" t="s">
        <v>255</v>
      </c>
      <c r="H155" s="224">
        <v>893.05799999999999</v>
      </c>
      <c r="I155" s="225"/>
      <c r="J155" s="226">
        <f>ROUND(I155*H155,2)</f>
        <v>0</v>
      </c>
      <c r="K155" s="222" t="s">
        <v>135</v>
      </c>
      <c r="L155" s="71"/>
      <c r="M155" s="227" t="s">
        <v>21</v>
      </c>
      <c r="N155" s="228" t="s">
        <v>42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" t="s">
        <v>136</v>
      </c>
      <c r="AT155" s="23" t="s">
        <v>131</v>
      </c>
      <c r="AU155" s="23" t="s">
        <v>81</v>
      </c>
      <c r="AY155" s="23" t="s">
        <v>129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79</v>
      </c>
      <c r="BK155" s="231">
        <f>ROUND(I155*H155,2)</f>
        <v>0</v>
      </c>
      <c r="BL155" s="23" t="s">
        <v>136</v>
      </c>
      <c r="BM155" s="23" t="s">
        <v>256</v>
      </c>
    </row>
    <row r="156" s="12" customFormat="1">
      <c r="B156" s="243"/>
      <c r="C156" s="244"/>
      <c r="D156" s="234" t="s">
        <v>141</v>
      </c>
      <c r="E156" s="245" t="s">
        <v>21</v>
      </c>
      <c r="F156" s="246" t="s">
        <v>257</v>
      </c>
      <c r="G156" s="244"/>
      <c r="H156" s="247">
        <v>893.05799999999999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141</v>
      </c>
      <c r="AU156" s="253" t="s">
        <v>81</v>
      </c>
      <c r="AV156" s="12" t="s">
        <v>81</v>
      </c>
      <c r="AW156" s="12" t="s">
        <v>35</v>
      </c>
      <c r="AX156" s="12" t="s">
        <v>79</v>
      </c>
      <c r="AY156" s="253" t="s">
        <v>129</v>
      </c>
    </row>
    <row r="157" s="1" customFormat="1" ht="25.5" customHeight="1">
      <c r="B157" s="45"/>
      <c r="C157" s="220" t="s">
        <v>258</v>
      </c>
      <c r="D157" s="220" t="s">
        <v>131</v>
      </c>
      <c r="E157" s="221" t="s">
        <v>259</v>
      </c>
      <c r="F157" s="222" t="s">
        <v>260</v>
      </c>
      <c r="G157" s="223" t="s">
        <v>204</v>
      </c>
      <c r="H157" s="224">
        <v>396.43000000000001</v>
      </c>
      <c r="I157" s="225"/>
      <c r="J157" s="226">
        <f>ROUND(I157*H157,2)</f>
        <v>0</v>
      </c>
      <c r="K157" s="222" t="s">
        <v>135</v>
      </c>
      <c r="L157" s="71"/>
      <c r="M157" s="227" t="s">
        <v>21</v>
      </c>
      <c r="N157" s="228" t="s">
        <v>42</v>
      </c>
      <c r="O157" s="46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" t="s">
        <v>136</v>
      </c>
      <c r="AT157" s="23" t="s">
        <v>131</v>
      </c>
      <c r="AU157" s="23" t="s">
        <v>81</v>
      </c>
      <c r="AY157" s="23" t="s">
        <v>129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79</v>
      </c>
      <c r="BK157" s="231">
        <f>ROUND(I157*H157,2)</f>
        <v>0</v>
      </c>
      <c r="BL157" s="23" t="s">
        <v>136</v>
      </c>
      <c r="BM157" s="23" t="s">
        <v>261</v>
      </c>
    </row>
    <row r="158" s="12" customFormat="1">
      <c r="B158" s="243"/>
      <c r="C158" s="244"/>
      <c r="D158" s="234" t="s">
        <v>141</v>
      </c>
      <c r="E158" s="245" t="s">
        <v>21</v>
      </c>
      <c r="F158" s="246" t="s">
        <v>262</v>
      </c>
      <c r="G158" s="244"/>
      <c r="H158" s="247">
        <v>396.43000000000001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141</v>
      </c>
      <c r="AU158" s="253" t="s">
        <v>81</v>
      </c>
      <c r="AV158" s="12" t="s">
        <v>81</v>
      </c>
      <c r="AW158" s="12" t="s">
        <v>35</v>
      </c>
      <c r="AX158" s="12" t="s">
        <v>79</v>
      </c>
      <c r="AY158" s="253" t="s">
        <v>129</v>
      </c>
    </row>
    <row r="159" s="1" customFormat="1" ht="16.5" customHeight="1">
      <c r="B159" s="45"/>
      <c r="C159" s="265" t="s">
        <v>263</v>
      </c>
      <c r="D159" s="265" t="s">
        <v>264</v>
      </c>
      <c r="E159" s="266" t="s">
        <v>265</v>
      </c>
      <c r="F159" s="267" t="s">
        <v>266</v>
      </c>
      <c r="G159" s="268" t="s">
        <v>255</v>
      </c>
      <c r="H159" s="269">
        <v>780.96699999999998</v>
      </c>
      <c r="I159" s="270"/>
      <c r="J159" s="271">
        <f>ROUND(I159*H159,2)</f>
        <v>0</v>
      </c>
      <c r="K159" s="267" t="s">
        <v>135</v>
      </c>
      <c r="L159" s="272"/>
      <c r="M159" s="273" t="s">
        <v>21</v>
      </c>
      <c r="N159" s="274" t="s">
        <v>42</v>
      </c>
      <c r="O159" s="46"/>
      <c r="P159" s="229">
        <f>O159*H159</f>
        <v>0</v>
      </c>
      <c r="Q159" s="229">
        <v>1</v>
      </c>
      <c r="R159" s="229">
        <f>Q159*H159</f>
        <v>780.96699999999998</v>
      </c>
      <c r="S159" s="229">
        <v>0</v>
      </c>
      <c r="T159" s="230">
        <f>S159*H159</f>
        <v>0</v>
      </c>
      <c r="AR159" s="23" t="s">
        <v>170</v>
      </c>
      <c r="AT159" s="23" t="s">
        <v>264</v>
      </c>
      <c r="AU159" s="23" t="s">
        <v>81</v>
      </c>
      <c r="AY159" s="23" t="s">
        <v>129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79</v>
      </c>
      <c r="BK159" s="231">
        <f>ROUND(I159*H159,2)</f>
        <v>0</v>
      </c>
      <c r="BL159" s="23" t="s">
        <v>136</v>
      </c>
      <c r="BM159" s="23" t="s">
        <v>267</v>
      </c>
    </row>
    <row r="160" s="12" customFormat="1">
      <c r="B160" s="243"/>
      <c r="C160" s="244"/>
      <c r="D160" s="234" t="s">
        <v>141</v>
      </c>
      <c r="E160" s="245" t="s">
        <v>21</v>
      </c>
      <c r="F160" s="246" t="s">
        <v>268</v>
      </c>
      <c r="G160" s="244"/>
      <c r="H160" s="247">
        <v>780.96699999999998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141</v>
      </c>
      <c r="AU160" s="253" t="s">
        <v>81</v>
      </c>
      <c r="AV160" s="12" t="s">
        <v>81</v>
      </c>
      <c r="AW160" s="12" t="s">
        <v>35</v>
      </c>
      <c r="AX160" s="12" t="s">
        <v>79</v>
      </c>
      <c r="AY160" s="253" t="s">
        <v>129</v>
      </c>
    </row>
    <row r="161" s="1" customFormat="1" ht="38.25" customHeight="1">
      <c r="B161" s="45"/>
      <c r="C161" s="220" t="s">
        <v>269</v>
      </c>
      <c r="D161" s="220" t="s">
        <v>131</v>
      </c>
      <c r="E161" s="221" t="s">
        <v>270</v>
      </c>
      <c r="F161" s="222" t="s">
        <v>271</v>
      </c>
      <c r="G161" s="223" t="s">
        <v>204</v>
      </c>
      <c r="H161" s="224">
        <v>102.218</v>
      </c>
      <c r="I161" s="225"/>
      <c r="J161" s="226">
        <f>ROUND(I161*H161,2)</f>
        <v>0</v>
      </c>
      <c r="K161" s="222" t="s">
        <v>135</v>
      </c>
      <c r="L161" s="71"/>
      <c r="M161" s="227" t="s">
        <v>21</v>
      </c>
      <c r="N161" s="228" t="s">
        <v>42</v>
      </c>
      <c r="O161" s="46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" t="s">
        <v>136</v>
      </c>
      <c r="AT161" s="23" t="s">
        <v>131</v>
      </c>
      <c r="AU161" s="23" t="s">
        <v>81</v>
      </c>
      <c r="AY161" s="23" t="s">
        <v>129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79</v>
      </c>
      <c r="BK161" s="231">
        <f>ROUND(I161*H161,2)</f>
        <v>0</v>
      </c>
      <c r="BL161" s="23" t="s">
        <v>136</v>
      </c>
      <c r="BM161" s="23" t="s">
        <v>272</v>
      </c>
    </row>
    <row r="162" s="11" customFormat="1">
      <c r="B162" s="232"/>
      <c r="C162" s="233"/>
      <c r="D162" s="234" t="s">
        <v>141</v>
      </c>
      <c r="E162" s="235" t="s">
        <v>21</v>
      </c>
      <c r="F162" s="236" t="s">
        <v>213</v>
      </c>
      <c r="G162" s="233"/>
      <c r="H162" s="235" t="s">
        <v>21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141</v>
      </c>
      <c r="AU162" s="242" t="s">
        <v>81</v>
      </c>
      <c r="AV162" s="11" t="s">
        <v>79</v>
      </c>
      <c r="AW162" s="11" t="s">
        <v>35</v>
      </c>
      <c r="AX162" s="11" t="s">
        <v>71</v>
      </c>
      <c r="AY162" s="242" t="s">
        <v>129</v>
      </c>
    </row>
    <row r="163" s="12" customFormat="1">
      <c r="B163" s="243"/>
      <c r="C163" s="244"/>
      <c r="D163" s="234" t="s">
        <v>141</v>
      </c>
      <c r="E163" s="245" t="s">
        <v>21</v>
      </c>
      <c r="F163" s="246" t="s">
        <v>273</v>
      </c>
      <c r="G163" s="244"/>
      <c r="H163" s="247">
        <v>102.218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141</v>
      </c>
      <c r="AU163" s="253" t="s">
        <v>81</v>
      </c>
      <c r="AV163" s="12" t="s">
        <v>81</v>
      </c>
      <c r="AW163" s="12" t="s">
        <v>35</v>
      </c>
      <c r="AX163" s="12" t="s">
        <v>79</v>
      </c>
      <c r="AY163" s="253" t="s">
        <v>129</v>
      </c>
    </row>
    <row r="164" s="1" customFormat="1" ht="16.5" customHeight="1">
      <c r="B164" s="45"/>
      <c r="C164" s="265" t="s">
        <v>274</v>
      </c>
      <c r="D164" s="265" t="s">
        <v>264</v>
      </c>
      <c r="E164" s="266" t="s">
        <v>275</v>
      </c>
      <c r="F164" s="267" t="s">
        <v>276</v>
      </c>
      <c r="G164" s="268" t="s">
        <v>255</v>
      </c>
      <c r="H164" s="269">
        <v>204.43600000000001</v>
      </c>
      <c r="I164" s="270"/>
      <c r="J164" s="271">
        <f>ROUND(I164*H164,2)</f>
        <v>0</v>
      </c>
      <c r="K164" s="267" t="s">
        <v>135</v>
      </c>
      <c r="L164" s="272"/>
      <c r="M164" s="273" t="s">
        <v>21</v>
      </c>
      <c r="N164" s="274" t="s">
        <v>42</v>
      </c>
      <c r="O164" s="46"/>
      <c r="P164" s="229">
        <f>O164*H164</f>
        <v>0</v>
      </c>
      <c r="Q164" s="229">
        <v>1</v>
      </c>
      <c r="R164" s="229">
        <f>Q164*H164</f>
        <v>204.43600000000001</v>
      </c>
      <c r="S164" s="229">
        <v>0</v>
      </c>
      <c r="T164" s="230">
        <f>S164*H164</f>
        <v>0</v>
      </c>
      <c r="AR164" s="23" t="s">
        <v>170</v>
      </c>
      <c r="AT164" s="23" t="s">
        <v>264</v>
      </c>
      <c r="AU164" s="23" t="s">
        <v>81</v>
      </c>
      <c r="AY164" s="23" t="s">
        <v>129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79</v>
      </c>
      <c r="BK164" s="231">
        <f>ROUND(I164*H164,2)</f>
        <v>0</v>
      </c>
      <c r="BL164" s="23" t="s">
        <v>136</v>
      </c>
      <c r="BM164" s="23" t="s">
        <v>277</v>
      </c>
    </row>
    <row r="165" s="12" customFormat="1">
      <c r="B165" s="243"/>
      <c r="C165" s="244"/>
      <c r="D165" s="234" t="s">
        <v>141</v>
      </c>
      <c r="E165" s="244"/>
      <c r="F165" s="246" t="s">
        <v>278</v>
      </c>
      <c r="G165" s="244"/>
      <c r="H165" s="247">
        <v>204.43600000000001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141</v>
      </c>
      <c r="AU165" s="253" t="s">
        <v>81</v>
      </c>
      <c r="AV165" s="12" t="s">
        <v>81</v>
      </c>
      <c r="AW165" s="12" t="s">
        <v>6</v>
      </c>
      <c r="AX165" s="12" t="s">
        <v>79</v>
      </c>
      <c r="AY165" s="253" t="s">
        <v>129</v>
      </c>
    </row>
    <row r="166" s="1" customFormat="1" ht="25.5" customHeight="1">
      <c r="B166" s="45"/>
      <c r="C166" s="220" t="s">
        <v>279</v>
      </c>
      <c r="D166" s="220" t="s">
        <v>131</v>
      </c>
      <c r="E166" s="221" t="s">
        <v>280</v>
      </c>
      <c r="F166" s="222" t="s">
        <v>281</v>
      </c>
      <c r="G166" s="223" t="s">
        <v>134</v>
      </c>
      <c r="H166" s="224">
        <v>39</v>
      </c>
      <c r="I166" s="225"/>
      <c r="J166" s="226">
        <f>ROUND(I166*H166,2)</f>
        <v>0</v>
      </c>
      <c r="K166" s="222" t="s">
        <v>135</v>
      </c>
      <c r="L166" s="71"/>
      <c r="M166" s="227" t="s">
        <v>21</v>
      </c>
      <c r="N166" s="228" t="s">
        <v>42</v>
      </c>
      <c r="O166" s="4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AR166" s="23" t="s">
        <v>136</v>
      </c>
      <c r="AT166" s="23" t="s">
        <v>131</v>
      </c>
      <c r="AU166" s="23" t="s">
        <v>81</v>
      </c>
      <c r="AY166" s="23" t="s">
        <v>129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79</v>
      </c>
      <c r="BK166" s="231">
        <f>ROUND(I166*H166,2)</f>
        <v>0</v>
      </c>
      <c r="BL166" s="23" t="s">
        <v>136</v>
      </c>
      <c r="BM166" s="23" t="s">
        <v>282</v>
      </c>
    </row>
    <row r="167" s="11" customFormat="1">
      <c r="B167" s="232"/>
      <c r="C167" s="233"/>
      <c r="D167" s="234" t="s">
        <v>141</v>
      </c>
      <c r="E167" s="235" t="s">
        <v>21</v>
      </c>
      <c r="F167" s="236" t="s">
        <v>206</v>
      </c>
      <c r="G167" s="233"/>
      <c r="H167" s="235" t="s">
        <v>21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141</v>
      </c>
      <c r="AU167" s="242" t="s">
        <v>81</v>
      </c>
      <c r="AV167" s="11" t="s">
        <v>79</v>
      </c>
      <c r="AW167" s="11" t="s">
        <v>35</v>
      </c>
      <c r="AX167" s="11" t="s">
        <v>71</v>
      </c>
      <c r="AY167" s="242" t="s">
        <v>129</v>
      </c>
    </row>
    <row r="168" s="12" customFormat="1">
      <c r="B168" s="243"/>
      <c r="C168" s="244"/>
      <c r="D168" s="234" t="s">
        <v>141</v>
      </c>
      <c r="E168" s="245" t="s">
        <v>21</v>
      </c>
      <c r="F168" s="246" t="s">
        <v>283</v>
      </c>
      <c r="G168" s="244"/>
      <c r="H168" s="247">
        <v>39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141</v>
      </c>
      <c r="AU168" s="253" t="s">
        <v>81</v>
      </c>
      <c r="AV168" s="12" t="s">
        <v>81</v>
      </c>
      <c r="AW168" s="12" t="s">
        <v>35</v>
      </c>
      <c r="AX168" s="12" t="s">
        <v>71</v>
      </c>
      <c r="AY168" s="253" t="s">
        <v>129</v>
      </c>
    </row>
    <row r="169" s="11" customFormat="1">
      <c r="B169" s="232"/>
      <c r="C169" s="233"/>
      <c r="D169" s="234" t="s">
        <v>141</v>
      </c>
      <c r="E169" s="235" t="s">
        <v>21</v>
      </c>
      <c r="F169" s="236" t="s">
        <v>208</v>
      </c>
      <c r="G169" s="233"/>
      <c r="H169" s="235" t="s">
        <v>21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141</v>
      </c>
      <c r="AU169" s="242" t="s">
        <v>81</v>
      </c>
      <c r="AV169" s="11" t="s">
        <v>79</v>
      </c>
      <c r="AW169" s="11" t="s">
        <v>35</v>
      </c>
      <c r="AX169" s="11" t="s">
        <v>71</v>
      </c>
      <c r="AY169" s="242" t="s">
        <v>129</v>
      </c>
    </row>
    <row r="170" s="13" customFormat="1">
      <c r="B170" s="254"/>
      <c r="C170" s="255"/>
      <c r="D170" s="234" t="s">
        <v>141</v>
      </c>
      <c r="E170" s="256" t="s">
        <v>21</v>
      </c>
      <c r="F170" s="257" t="s">
        <v>161</v>
      </c>
      <c r="G170" s="255"/>
      <c r="H170" s="258">
        <v>39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AT170" s="264" t="s">
        <v>141</v>
      </c>
      <c r="AU170" s="264" t="s">
        <v>81</v>
      </c>
      <c r="AV170" s="13" t="s">
        <v>136</v>
      </c>
      <c r="AW170" s="13" t="s">
        <v>35</v>
      </c>
      <c r="AX170" s="13" t="s">
        <v>79</v>
      </c>
      <c r="AY170" s="264" t="s">
        <v>129</v>
      </c>
    </row>
    <row r="171" s="1" customFormat="1" ht="16.5" customHeight="1">
      <c r="B171" s="45"/>
      <c r="C171" s="265" t="s">
        <v>284</v>
      </c>
      <c r="D171" s="265" t="s">
        <v>264</v>
      </c>
      <c r="E171" s="266" t="s">
        <v>285</v>
      </c>
      <c r="F171" s="267" t="s">
        <v>286</v>
      </c>
      <c r="G171" s="268" t="s">
        <v>287</v>
      </c>
      <c r="H171" s="269">
        <v>1.365</v>
      </c>
      <c r="I171" s="270"/>
      <c r="J171" s="271">
        <f>ROUND(I171*H171,2)</f>
        <v>0</v>
      </c>
      <c r="K171" s="267" t="s">
        <v>135</v>
      </c>
      <c r="L171" s="272"/>
      <c r="M171" s="273" t="s">
        <v>21</v>
      </c>
      <c r="N171" s="274" t="s">
        <v>42</v>
      </c>
      <c r="O171" s="46"/>
      <c r="P171" s="229">
        <f>O171*H171</f>
        <v>0</v>
      </c>
      <c r="Q171" s="229">
        <v>0.001</v>
      </c>
      <c r="R171" s="229">
        <f>Q171*H171</f>
        <v>0.0013650000000000001</v>
      </c>
      <c r="S171" s="229">
        <v>0</v>
      </c>
      <c r="T171" s="230">
        <f>S171*H171</f>
        <v>0</v>
      </c>
      <c r="AR171" s="23" t="s">
        <v>170</v>
      </c>
      <c r="AT171" s="23" t="s">
        <v>264</v>
      </c>
      <c r="AU171" s="23" t="s">
        <v>81</v>
      </c>
      <c r="AY171" s="23" t="s">
        <v>129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79</v>
      </c>
      <c r="BK171" s="231">
        <f>ROUND(I171*H171,2)</f>
        <v>0</v>
      </c>
      <c r="BL171" s="23" t="s">
        <v>136</v>
      </c>
      <c r="BM171" s="23" t="s">
        <v>288</v>
      </c>
    </row>
    <row r="172" s="12" customFormat="1">
      <c r="B172" s="243"/>
      <c r="C172" s="244"/>
      <c r="D172" s="234" t="s">
        <v>141</v>
      </c>
      <c r="E172" s="244"/>
      <c r="F172" s="246" t="s">
        <v>289</v>
      </c>
      <c r="G172" s="244"/>
      <c r="H172" s="247">
        <v>1.365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141</v>
      </c>
      <c r="AU172" s="253" t="s">
        <v>81</v>
      </c>
      <c r="AV172" s="12" t="s">
        <v>81</v>
      </c>
      <c r="AW172" s="12" t="s">
        <v>6</v>
      </c>
      <c r="AX172" s="12" t="s">
        <v>79</v>
      </c>
      <c r="AY172" s="253" t="s">
        <v>129</v>
      </c>
    </row>
    <row r="173" s="1" customFormat="1" ht="25.5" customHeight="1">
      <c r="B173" s="45"/>
      <c r="C173" s="220" t="s">
        <v>290</v>
      </c>
      <c r="D173" s="220" t="s">
        <v>131</v>
      </c>
      <c r="E173" s="221" t="s">
        <v>291</v>
      </c>
      <c r="F173" s="222" t="s">
        <v>292</v>
      </c>
      <c r="G173" s="223" t="s">
        <v>134</v>
      </c>
      <c r="H173" s="224">
        <v>39</v>
      </c>
      <c r="I173" s="225"/>
      <c r="J173" s="226">
        <f>ROUND(I173*H173,2)</f>
        <v>0</v>
      </c>
      <c r="K173" s="222" t="s">
        <v>135</v>
      </c>
      <c r="L173" s="71"/>
      <c r="M173" s="227" t="s">
        <v>21</v>
      </c>
      <c r="N173" s="228" t="s">
        <v>42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136</v>
      </c>
      <c r="AT173" s="23" t="s">
        <v>131</v>
      </c>
      <c r="AU173" s="23" t="s">
        <v>81</v>
      </c>
      <c r="AY173" s="23" t="s">
        <v>129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79</v>
      </c>
      <c r="BK173" s="231">
        <f>ROUND(I173*H173,2)</f>
        <v>0</v>
      </c>
      <c r="BL173" s="23" t="s">
        <v>136</v>
      </c>
      <c r="BM173" s="23" t="s">
        <v>293</v>
      </c>
    </row>
    <row r="174" s="11" customFormat="1">
      <c r="B174" s="232"/>
      <c r="C174" s="233"/>
      <c r="D174" s="234" t="s">
        <v>141</v>
      </c>
      <c r="E174" s="235" t="s">
        <v>21</v>
      </c>
      <c r="F174" s="236" t="s">
        <v>206</v>
      </c>
      <c r="G174" s="233"/>
      <c r="H174" s="235" t="s">
        <v>21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141</v>
      </c>
      <c r="AU174" s="242" t="s">
        <v>81</v>
      </c>
      <c r="AV174" s="11" t="s">
        <v>79</v>
      </c>
      <c r="AW174" s="11" t="s">
        <v>35</v>
      </c>
      <c r="AX174" s="11" t="s">
        <v>71</v>
      </c>
      <c r="AY174" s="242" t="s">
        <v>129</v>
      </c>
    </row>
    <row r="175" s="12" customFormat="1">
      <c r="B175" s="243"/>
      <c r="C175" s="244"/>
      <c r="D175" s="234" t="s">
        <v>141</v>
      </c>
      <c r="E175" s="245" t="s">
        <v>21</v>
      </c>
      <c r="F175" s="246" t="s">
        <v>283</v>
      </c>
      <c r="G175" s="244"/>
      <c r="H175" s="247">
        <v>39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141</v>
      </c>
      <c r="AU175" s="253" t="s">
        <v>81</v>
      </c>
      <c r="AV175" s="12" t="s">
        <v>81</v>
      </c>
      <c r="AW175" s="12" t="s">
        <v>35</v>
      </c>
      <c r="AX175" s="12" t="s">
        <v>71</v>
      </c>
      <c r="AY175" s="253" t="s">
        <v>129</v>
      </c>
    </row>
    <row r="176" s="11" customFormat="1">
      <c r="B176" s="232"/>
      <c r="C176" s="233"/>
      <c r="D176" s="234" t="s">
        <v>141</v>
      </c>
      <c r="E176" s="235" t="s">
        <v>21</v>
      </c>
      <c r="F176" s="236" t="s">
        <v>208</v>
      </c>
      <c r="G176" s="233"/>
      <c r="H176" s="235" t="s">
        <v>21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141</v>
      </c>
      <c r="AU176" s="242" t="s">
        <v>81</v>
      </c>
      <c r="AV176" s="11" t="s">
        <v>79</v>
      </c>
      <c r="AW176" s="11" t="s">
        <v>35</v>
      </c>
      <c r="AX176" s="11" t="s">
        <v>71</v>
      </c>
      <c r="AY176" s="242" t="s">
        <v>129</v>
      </c>
    </row>
    <row r="177" s="13" customFormat="1">
      <c r="B177" s="254"/>
      <c r="C177" s="255"/>
      <c r="D177" s="234" t="s">
        <v>141</v>
      </c>
      <c r="E177" s="256" t="s">
        <v>21</v>
      </c>
      <c r="F177" s="257" t="s">
        <v>161</v>
      </c>
      <c r="G177" s="255"/>
      <c r="H177" s="258">
        <v>39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141</v>
      </c>
      <c r="AU177" s="264" t="s">
        <v>81</v>
      </c>
      <c r="AV177" s="13" t="s">
        <v>136</v>
      </c>
      <c r="AW177" s="13" t="s">
        <v>35</v>
      </c>
      <c r="AX177" s="13" t="s">
        <v>79</v>
      </c>
      <c r="AY177" s="264" t="s">
        <v>129</v>
      </c>
    </row>
    <row r="178" s="10" customFormat="1" ht="29.88" customHeight="1">
      <c r="B178" s="204"/>
      <c r="C178" s="205"/>
      <c r="D178" s="206" t="s">
        <v>70</v>
      </c>
      <c r="E178" s="218" t="s">
        <v>81</v>
      </c>
      <c r="F178" s="218" t="s">
        <v>294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SUM(P179:P181)</f>
        <v>0</v>
      </c>
      <c r="Q178" s="212"/>
      <c r="R178" s="213">
        <f>SUM(R179:R181)</f>
        <v>0</v>
      </c>
      <c r="S178" s="212"/>
      <c r="T178" s="214">
        <f>SUM(T179:T181)</f>
        <v>0</v>
      </c>
      <c r="AR178" s="215" t="s">
        <v>79</v>
      </c>
      <c r="AT178" s="216" t="s">
        <v>70</v>
      </c>
      <c r="AU178" s="216" t="s">
        <v>79</v>
      </c>
      <c r="AY178" s="215" t="s">
        <v>129</v>
      </c>
      <c r="BK178" s="217">
        <f>SUM(BK179:BK181)</f>
        <v>0</v>
      </c>
    </row>
    <row r="179" s="1" customFormat="1" ht="38.25" customHeight="1">
      <c r="B179" s="45"/>
      <c r="C179" s="220" t="s">
        <v>295</v>
      </c>
      <c r="D179" s="220" t="s">
        <v>131</v>
      </c>
      <c r="E179" s="221" t="s">
        <v>296</v>
      </c>
      <c r="F179" s="222" t="s">
        <v>297</v>
      </c>
      <c r="G179" s="223" t="s">
        <v>134</v>
      </c>
      <c r="H179" s="224">
        <v>292.05000000000001</v>
      </c>
      <c r="I179" s="225"/>
      <c r="J179" s="226">
        <f>ROUND(I179*H179,2)</f>
        <v>0</v>
      </c>
      <c r="K179" s="222" t="s">
        <v>135</v>
      </c>
      <c r="L179" s="71"/>
      <c r="M179" s="227" t="s">
        <v>21</v>
      </c>
      <c r="N179" s="228" t="s">
        <v>42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" t="s">
        <v>136</v>
      </c>
      <c r="AT179" s="23" t="s">
        <v>131</v>
      </c>
      <c r="AU179" s="23" t="s">
        <v>81</v>
      </c>
      <c r="AY179" s="23" t="s">
        <v>129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79</v>
      </c>
      <c r="BK179" s="231">
        <f>ROUND(I179*H179,2)</f>
        <v>0</v>
      </c>
      <c r="BL179" s="23" t="s">
        <v>136</v>
      </c>
      <c r="BM179" s="23" t="s">
        <v>298</v>
      </c>
    </row>
    <row r="180" s="11" customFormat="1">
      <c r="B180" s="232"/>
      <c r="C180" s="233"/>
      <c r="D180" s="234" t="s">
        <v>141</v>
      </c>
      <c r="E180" s="235" t="s">
        <v>21</v>
      </c>
      <c r="F180" s="236" t="s">
        <v>214</v>
      </c>
      <c r="G180" s="233"/>
      <c r="H180" s="235" t="s">
        <v>21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141</v>
      </c>
      <c r="AU180" s="242" t="s">
        <v>81</v>
      </c>
      <c r="AV180" s="11" t="s">
        <v>79</v>
      </c>
      <c r="AW180" s="11" t="s">
        <v>35</v>
      </c>
      <c r="AX180" s="11" t="s">
        <v>71</v>
      </c>
      <c r="AY180" s="242" t="s">
        <v>129</v>
      </c>
    </row>
    <row r="181" s="12" customFormat="1">
      <c r="B181" s="243"/>
      <c r="C181" s="244"/>
      <c r="D181" s="234" t="s">
        <v>141</v>
      </c>
      <c r="E181" s="245" t="s">
        <v>21</v>
      </c>
      <c r="F181" s="246" t="s">
        <v>299</v>
      </c>
      <c r="G181" s="244"/>
      <c r="H181" s="247">
        <v>292.05000000000001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141</v>
      </c>
      <c r="AU181" s="253" t="s">
        <v>81</v>
      </c>
      <c r="AV181" s="12" t="s">
        <v>81</v>
      </c>
      <c r="AW181" s="12" t="s">
        <v>35</v>
      </c>
      <c r="AX181" s="12" t="s">
        <v>79</v>
      </c>
      <c r="AY181" s="253" t="s">
        <v>129</v>
      </c>
    </row>
    <row r="182" s="10" customFormat="1" ht="29.88" customHeight="1">
      <c r="B182" s="204"/>
      <c r="C182" s="205"/>
      <c r="D182" s="206" t="s">
        <v>70</v>
      </c>
      <c r="E182" s="218" t="s">
        <v>136</v>
      </c>
      <c r="F182" s="218" t="s">
        <v>300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SUM(P183:P199)</f>
        <v>0</v>
      </c>
      <c r="Q182" s="212"/>
      <c r="R182" s="213">
        <f>SUM(R183:R199)</f>
        <v>1.853904</v>
      </c>
      <c r="S182" s="212"/>
      <c r="T182" s="214">
        <f>SUM(T183:T199)</f>
        <v>0</v>
      </c>
      <c r="AR182" s="215" t="s">
        <v>79</v>
      </c>
      <c r="AT182" s="216" t="s">
        <v>70</v>
      </c>
      <c r="AU182" s="216" t="s">
        <v>79</v>
      </c>
      <c r="AY182" s="215" t="s">
        <v>129</v>
      </c>
      <c r="BK182" s="217">
        <f>SUM(BK183:BK199)</f>
        <v>0</v>
      </c>
    </row>
    <row r="183" s="1" customFormat="1" ht="25.5" customHeight="1">
      <c r="B183" s="45"/>
      <c r="C183" s="220" t="s">
        <v>301</v>
      </c>
      <c r="D183" s="220" t="s">
        <v>131</v>
      </c>
      <c r="E183" s="221" t="s">
        <v>302</v>
      </c>
      <c r="F183" s="222" t="s">
        <v>303</v>
      </c>
      <c r="G183" s="223" t="s">
        <v>204</v>
      </c>
      <c r="H183" s="224">
        <v>29.204999999999998</v>
      </c>
      <c r="I183" s="225"/>
      <c r="J183" s="226">
        <f>ROUND(I183*H183,2)</f>
        <v>0</v>
      </c>
      <c r="K183" s="222" t="s">
        <v>135</v>
      </c>
      <c r="L183" s="71"/>
      <c r="M183" s="227" t="s">
        <v>21</v>
      </c>
      <c r="N183" s="228" t="s">
        <v>42</v>
      </c>
      <c r="O183" s="4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" t="s">
        <v>136</v>
      </c>
      <c r="AT183" s="23" t="s">
        <v>131</v>
      </c>
      <c r="AU183" s="23" t="s">
        <v>81</v>
      </c>
      <c r="AY183" s="23" t="s">
        <v>129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79</v>
      </c>
      <c r="BK183" s="231">
        <f>ROUND(I183*H183,2)</f>
        <v>0</v>
      </c>
      <c r="BL183" s="23" t="s">
        <v>136</v>
      </c>
      <c r="BM183" s="23" t="s">
        <v>304</v>
      </c>
    </row>
    <row r="184" s="12" customFormat="1">
      <c r="B184" s="243"/>
      <c r="C184" s="244"/>
      <c r="D184" s="234" t="s">
        <v>141</v>
      </c>
      <c r="E184" s="245" t="s">
        <v>21</v>
      </c>
      <c r="F184" s="246" t="s">
        <v>223</v>
      </c>
      <c r="G184" s="244"/>
      <c r="H184" s="247">
        <v>29.204999999999998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141</v>
      </c>
      <c r="AU184" s="253" t="s">
        <v>81</v>
      </c>
      <c r="AV184" s="12" t="s">
        <v>81</v>
      </c>
      <c r="AW184" s="12" t="s">
        <v>35</v>
      </c>
      <c r="AX184" s="12" t="s">
        <v>79</v>
      </c>
      <c r="AY184" s="253" t="s">
        <v>129</v>
      </c>
    </row>
    <row r="185" s="1" customFormat="1" ht="25.5" customHeight="1">
      <c r="B185" s="45"/>
      <c r="C185" s="220" t="s">
        <v>305</v>
      </c>
      <c r="D185" s="220" t="s">
        <v>131</v>
      </c>
      <c r="E185" s="221" t="s">
        <v>306</v>
      </c>
      <c r="F185" s="222" t="s">
        <v>307</v>
      </c>
      <c r="G185" s="223" t="s">
        <v>204</v>
      </c>
      <c r="H185" s="224">
        <v>5</v>
      </c>
      <c r="I185" s="225"/>
      <c r="J185" s="226">
        <f>ROUND(I185*H185,2)</f>
        <v>0</v>
      </c>
      <c r="K185" s="222" t="s">
        <v>135</v>
      </c>
      <c r="L185" s="71"/>
      <c r="M185" s="227" t="s">
        <v>21</v>
      </c>
      <c r="N185" s="228" t="s">
        <v>42</v>
      </c>
      <c r="O185" s="46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AR185" s="23" t="s">
        <v>136</v>
      </c>
      <c r="AT185" s="23" t="s">
        <v>131</v>
      </c>
      <c r="AU185" s="23" t="s">
        <v>81</v>
      </c>
      <c r="AY185" s="23" t="s">
        <v>129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79</v>
      </c>
      <c r="BK185" s="231">
        <f>ROUND(I185*H185,2)</f>
        <v>0</v>
      </c>
      <c r="BL185" s="23" t="s">
        <v>136</v>
      </c>
      <c r="BM185" s="23" t="s">
        <v>308</v>
      </c>
    </row>
    <row r="186" s="11" customFormat="1">
      <c r="B186" s="232"/>
      <c r="C186" s="233"/>
      <c r="D186" s="234" t="s">
        <v>141</v>
      </c>
      <c r="E186" s="235" t="s">
        <v>21</v>
      </c>
      <c r="F186" s="236" t="s">
        <v>309</v>
      </c>
      <c r="G186" s="233"/>
      <c r="H186" s="235" t="s">
        <v>21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141</v>
      </c>
      <c r="AU186" s="242" t="s">
        <v>81</v>
      </c>
      <c r="AV186" s="11" t="s">
        <v>79</v>
      </c>
      <c r="AW186" s="11" t="s">
        <v>35</v>
      </c>
      <c r="AX186" s="11" t="s">
        <v>71</v>
      </c>
      <c r="AY186" s="242" t="s">
        <v>129</v>
      </c>
    </row>
    <row r="187" s="12" customFormat="1">
      <c r="B187" s="243"/>
      <c r="C187" s="244"/>
      <c r="D187" s="234" t="s">
        <v>141</v>
      </c>
      <c r="E187" s="245" t="s">
        <v>21</v>
      </c>
      <c r="F187" s="246" t="s">
        <v>310</v>
      </c>
      <c r="G187" s="244"/>
      <c r="H187" s="247">
        <v>3.6000000000000001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141</v>
      </c>
      <c r="AU187" s="253" t="s">
        <v>81</v>
      </c>
      <c r="AV187" s="12" t="s">
        <v>81</v>
      </c>
      <c r="AW187" s="12" t="s">
        <v>35</v>
      </c>
      <c r="AX187" s="12" t="s">
        <v>71</v>
      </c>
      <c r="AY187" s="253" t="s">
        <v>129</v>
      </c>
    </row>
    <row r="188" s="11" customFormat="1">
      <c r="B188" s="232"/>
      <c r="C188" s="233"/>
      <c r="D188" s="234" t="s">
        <v>141</v>
      </c>
      <c r="E188" s="235" t="s">
        <v>21</v>
      </c>
      <c r="F188" s="236" t="s">
        <v>311</v>
      </c>
      <c r="G188" s="233"/>
      <c r="H188" s="235" t="s">
        <v>21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141</v>
      </c>
      <c r="AU188" s="242" t="s">
        <v>81</v>
      </c>
      <c r="AV188" s="11" t="s">
        <v>79</v>
      </c>
      <c r="AW188" s="11" t="s">
        <v>35</v>
      </c>
      <c r="AX188" s="11" t="s">
        <v>71</v>
      </c>
      <c r="AY188" s="242" t="s">
        <v>129</v>
      </c>
    </row>
    <row r="189" s="12" customFormat="1">
      <c r="B189" s="243"/>
      <c r="C189" s="244"/>
      <c r="D189" s="234" t="s">
        <v>141</v>
      </c>
      <c r="E189" s="245" t="s">
        <v>21</v>
      </c>
      <c r="F189" s="246" t="s">
        <v>312</v>
      </c>
      <c r="G189" s="244"/>
      <c r="H189" s="247">
        <v>1.3999999999999999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141</v>
      </c>
      <c r="AU189" s="253" t="s">
        <v>81</v>
      </c>
      <c r="AV189" s="12" t="s">
        <v>81</v>
      </c>
      <c r="AW189" s="12" t="s">
        <v>35</v>
      </c>
      <c r="AX189" s="12" t="s">
        <v>71</v>
      </c>
      <c r="AY189" s="253" t="s">
        <v>129</v>
      </c>
    </row>
    <row r="190" s="13" customFormat="1">
      <c r="B190" s="254"/>
      <c r="C190" s="255"/>
      <c r="D190" s="234" t="s">
        <v>141</v>
      </c>
      <c r="E190" s="256" t="s">
        <v>21</v>
      </c>
      <c r="F190" s="257" t="s">
        <v>161</v>
      </c>
      <c r="G190" s="255"/>
      <c r="H190" s="258">
        <v>5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AT190" s="264" t="s">
        <v>141</v>
      </c>
      <c r="AU190" s="264" t="s">
        <v>81</v>
      </c>
      <c r="AV190" s="13" t="s">
        <v>136</v>
      </c>
      <c r="AW190" s="13" t="s">
        <v>35</v>
      </c>
      <c r="AX190" s="13" t="s">
        <v>79</v>
      </c>
      <c r="AY190" s="264" t="s">
        <v>129</v>
      </c>
    </row>
    <row r="191" s="1" customFormat="1" ht="25.5" customHeight="1">
      <c r="B191" s="45"/>
      <c r="C191" s="220" t="s">
        <v>313</v>
      </c>
      <c r="D191" s="220" t="s">
        <v>131</v>
      </c>
      <c r="E191" s="221" t="s">
        <v>314</v>
      </c>
      <c r="F191" s="222" t="s">
        <v>315</v>
      </c>
      <c r="G191" s="223" t="s">
        <v>134</v>
      </c>
      <c r="H191" s="224">
        <v>8.1999999999999993</v>
      </c>
      <c r="I191" s="225"/>
      <c r="J191" s="226">
        <f>ROUND(I191*H191,2)</f>
        <v>0</v>
      </c>
      <c r="K191" s="222" t="s">
        <v>135</v>
      </c>
      <c r="L191" s="71"/>
      <c r="M191" s="227" t="s">
        <v>21</v>
      </c>
      <c r="N191" s="228" t="s">
        <v>42</v>
      </c>
      <c r="O191" s="46"/>
      <c r="P191" s="229">
        <f>O191*H191</f>
        <v>0</v>
      </c>
      <c r="Q191" s="229">
        <v>0.0063200000000000001</v>
      </c>
      <c r="R191" s="229">
        <f>Q191*H191</f>
        <v>0.051823999999999995</v>
      </c>
      <c r="S191" s="229">
        <v>0</v>
      </c>
      <c r="T191" s="230">
        <f>S191*H191</f>
        <v>0</v>
      </c>
      <c r="AR191" s="23" t="s">
        <v>136</v>
      </c>
      <c r="AT191" s="23" t="s">
        <v>131</v>
      </c>
      <c r="AU191" s="23" t="s">
        <v>81</v>
      </c>
      <c r="AY191" s="23" t="s">
        <v>129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79</v>
      </c>
      <c r="BK191" s="231">
        <f>ROUND(I191*H191,2)</f>
        <v>0</v>
      </c>
      <c r="BL191" s="23" t="s">
        <v>136</v>
      </c>
      <c r="BM191" s="23" t="s">
        <v>316</v>
      </c>
    </row>
    <row r="192" s="11" customFormat="1">
      <c r="B192" s="232"/>
      <c r="C192" s="233"/>
      <c r="D192" s="234" t="s">
        <v>141</v>
      </c>
      <c r="E192" s="235" t="s">
        <v>21</v>
      </c>
      <c r="F192" s="236" t="s">
        <v>309</v>
      </c>
      <c r="G192" s="233"/>
      <c r="H192" s="235" t="s">
        <v>21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141</v>
      </c>
      <c r="AU192" s="242" t="s">
        <v>81</v>
      </c>
      <c r="AV192" s="11" t="s">
        <v>79</v>
      </c>
      <c r="AW192" s="11" t="s">
        <v>35</v>
      </c>
      <c r="AX192" s="11" t="s">
        <v>71</v>
      </c>
      <c r="AY192" s="242" t="s">
        <v>129</v>
      </c>
    </row>
    <row r="193" s="12" customFormat="1">
      <c r="B193" s="243"/>
      <c r="C193" s="244"/>
      <c r="D193" s="234" t="s">
        <v>141</v>
      </c>
      <c r="E193" s="245" t="s">
        <v>21</v>
      </c>
      <c r="F193" s="246" t="s">
        <v>317</v>
      </c>
      <c r="G193" s="244"/>
      <c r="H193" s="247">
        <v>5.4000000000000004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AT193" s="253" t="s">
        <v>141</v>
      </c>
      <c r="AU193" s="253" t="s">
        <v>81</v>
      </c>
      <c r="AV193" s="12" t="s">
        <v>81</v>
      </c>
      <c r="AW193" s="12" t="s">
        <v>35</v>
      </c>
      <c r="AX193" s="12" t="s">
        <v>71</v>
      </c>
      <c r="AY193" s="253" t="s">
        <v>129</v>
      </c>
    </row>
    <row r="194" s="11" customFormat="1">
      <c r="B194" s="232"/>
      <c r="C194" s="233"/>
      <c r="D194" s="234" t="s">
        <v>141</v>
      </c>
      <c r="E194" s="235" t="s">
        <v>21</v>
      </c>
      <c r="F194" s="236" t="s">
        <v>311</v>
      </c>
      <c r="G194" s="233"/>
      <c r="H194" s="235" t="s">
        <v>21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141</v>
      </c>
      <c r="AU194" s="242" t="s">
        <v>81</v>
      </c>
      <c r="AV194" s="11" t="s">
        <v>79</v>
      </c>
      <c r="AW194" s="11" t="s">
        <v>35</v>
      </c>
      <c r="AX194" s="11" t="s">
        <v>71</v>
      </c>
      <c r="AY194" s="242" t="s">
        <v>129</v>
      </c>
    </row>
    <row r="195" s="12" customFormat="1">
      <c r="B195" s="243"/>
      <c r="C195" s="244"/>
      <c r="D195" s="234" t="s">
        <v>141</v>
      </c>
      <c r="E195" s="245" t="s">
        <v>21</v>
      </c>
      <c r="F195" s="246" t="s">
        <v>318</v>
      </c>
      <c r="G195" s="244"/>
      <c r="H195" s="247">
        <v>2.7999999999999998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141</v>
      </c>
      <c r="AU195" s="253" t="s">
        <v>81</v>
      </c>
      <c r="AV195" s="12" t="s">
        <v>81</v>
      </c>
      <c r="AW195" s="12" t="s">
        <v>35</v>
      </c>
      <c r="AX195" s="12" t="s">
        <v>71</v>
      </c>
      <c r="AY195" s="253" t="s">
        <v>129</v>
      </c>
    </row>
    <row r="196" s="13" customFormat="1">
      <c r="B196" s="254"/>
      <c r="C196" s="255"/>
      <c r="D196" s="234" t="s">
        <v>141</v>
      </c>
      <c r="E196" s="256" t="s">
        <v>21</v>
      </c>
      <c r="F196" s="257" t="s">
        <v>161</v>
      </c>
      <c r="G196" s="255"/>
      <c r="H196" s="258">
        <v>8.1999999999999993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AT196" s="264" t="s">
        <v>141</v>
      </c>
      <c r="AU196" s="264" t="s">
        <v>81</v>
      </c>
      <c r="AV196" s="13" t="s">
        <v>136</v>
      </c>
      <c r="AW196" s="13" t="s">
        <v>35</v>
      </c>
      <c r="AX196" s="13" t="s">
        <v>79</v>
      </c>
      <c r="AY196" s="264" t="s">
        <v>129</v>
      </c>
    </row>
    <row r="197" s="1" customFormat="1" ht="25.5" customHeight="1">
      <c r="B197" s="45"/>
      <c r="C197" s="220" t="s">
        <v>319</v>
      </c>
      <c r="D197" s="220" t="s">
        <v>131</v>
      </c>
      <c r="E197" s="221" t="s">
        <v>320</v>
      </c>
      <c r="F197" s="222" t="s">
        <v>321</v>
      </c>
      <c r="G197" s="223" t="s">
        <v>322</v>
      </c>
      <c r="H197" s="224">
        <v>16</v>
      </c>
      <c r="I197" s="225"/>
      <c r="J197" s="226">
        <f>ROUND(I197*H197,2)</f>
        <v>0</v>
      </c>
      <c r="K197" s="222" t="s">
        <v>135</v>
      </c>
      <c r="L197" s="71"/>
      <c r="M197" s="227" t="s">
        <v>21</v>
      </c>
      <c r="N197" s="228" t="s">
        <v>42</v>
      </c>
      <c r="O197" s="46"/>
      <c r="P197" s="229">
        <f>O197*H197</f>
        <v>0</v>
      </c>
      <c r="Q197" s="229">
        <v>0.11262999999999999</v>
      </c>
      <c r="R197" s="229">
        <f>Q197*H197</f>
        <v>1.8020799999999999</v>
      </c>
      <c r="S197" s="229">
        <v>0</v>
      </c>
      <c r="T197" s="230">
        <f>S197*H197</f>
        <v>0</v>
      </c>
      <c r="AR197" s="23" t="s">
        <v>136</v>
      </c>
      <c r="AT197" s="23" t="s">
        <v>131</v>
      </c>
      <c r="AU197" s="23" t="s">
        <v>81</v>
      </c>
      <c r="AY197" s="23" t="s">
        <v>129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79</v>
      </c>
      <c r="BK197" s="231">
        <f>ROUND(I197*H197,2)</f>
        <v>0</v>
      </c>
      <c r="BL197" s="23" t="s">
        <v>136</v>
      </c>
      <c r="BM197" s="23" t="s">
        <v>323</v>
      </c>
    </row>
    <row r="198" s="11" customFormat="1">
      <c r="B198" s="232"/>
      <c r="C198" s="233"/>
      <c r="D198" s="234" t="s">
        <v>141</v>
      </c>
      <c r="E198" s="235" t="s">
        <v>21</v>
      </c>
      <c r="F198" s="236" t="s">
        <v>324</v>
      </c>
      <c r="G198" s="233"/>
      <c r="H198" s="235" t="s">
        <v>21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141</v>
      </c>
      <c r="AU198" s="242" t="s">
        <v>81</v>
      </c>
      <c r="AV198" s="11" t="s">
        <v>79</v>
      </c>
      <c r="AW198" s="11" t="s">
        <v>35</v>
      </c>
      <c r="AX198" s="11" t="s">
        <v>71</v>
      </c>
      <c r="AY198" s="242" t="s">
        <v>129</v>
      </c>
    </row>
    <row r="199" s="12" customFormat="1">
      <c r="B199" s="243"/>
      <c r="C199" s="244"/>
      <c r="D199" s="234" t="s">
        <v>141</v>
      </c>
      <c r="E199" s="245" t="s">
        <v>21</v>
      </c>
      <c r="F199" s="246" t="s">
        <v>325</v>
      </c>
      <c r="G199" s="244"/>
      <c r="H199" s="247">
        <v>16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141</v>
      </c>
      <c r="AU199" s="253" t="s">
        <v>81</v>
      </c>
      <c r="AV199" s="12" t="s">
        <v>81</v>
      </c>
      <c r="AW199" s="12" t="s">
        <v>35</v>
      </c>
      <c r="AX199" s="12" t="s">
        <v>79</v>
      </c>
      <c r="AY199" s="253" t="s">
        <v>129</v>
      </c>
    </row>
    <row r="200" s="10" customFormat="1" ht="29.88" customHeight="1">
      <c r="B200" s="204"/>
      <c r="C200" s="205"/>
      <c r="D200" s="206" t="s">
        <v>70</v>
      </c>
      <c r="E200" s="218" t="s">
        <v>154</v>
      </c>
      <c r="F200" s="218" t="s">
        <v>326</v>
      </c>
      <c r="G200" s="205"/>
      <c r="H200" s="205"/>
      <c r="I200" s="208"/>
      <c r="J200" s="219">
        <f>BK200</f>
        <v>0</v>
      </c>
      <c r="K200" s="205"/>
      <c r="L200" s="210"/>
      <c r="M200" s="211"/>
      <c r="N200" s="212"/>
      <c r="O200" s="212"/>
      <c r="P200" s="213">
        <f>SUM(P201:P237)</f>
        <v>0</v>
      </c>
      <c r="Q200" s="212"/>
      <c r="R200" s="213">
        <f>SUM(R201:R237)</f>
        <v>54.141468000000003</v>
      </c>
      <c r="S200" s="212"/>
      <c r="T200" s="214">
        <f>SUM(T201:T237)</f>
        <v>0</v>
      </c>
      <c r="AR200" s="215" t="s">
        <v>79</v>
      </c>
      <c r="AT200" s="216" t="s">
        <v>70</v>
      </c>
      <c r="AU200" s="216" t="s">
        <v>79</v>
      </c>
      <c r="AY200" s="215" t="s">
        <v>129</v>
      </c>
      <c r="BK200" s="217">
        <f>SUM(BK201:BK237)</f>
        <v>0</v>
      </c>
    </row>
    <row r="201" s="1" customFormat="1" ht="25.5" customHeight="1">
      <c r="B201" s="45"/>
      <c r="C201" s="220" t="s">
        <v>327</v>
      </c>
      <c r="D201" s="220" t="s">
        <v>131</v>
      </c>
      <c r="E201" s="221" t="s">
        <v>328</v>
      </c>
      <c r="F201" s="222" t="s">
        <v>329</v>
      </c>
      <c r="G201" s="223" t="s">
        <v>134</v>
      </c>
      <c r="H201" s="224">
        <v>234</v>
      </c>
      <c r="I201" s="225"/>
      <c r="J201" s="226">
        <f>ROUND(I201*H201,2)</f>
        <v>0</v>
      </c>
      <c r="K201" s="222" t="s">
        <v>135</v>
      </c>
      <c r="L201" s="71"/>
      <c r="M201" s="227" t="s">
        <v>21</v>
      </c>
      <c r="N201" s="228" t="s">
        <v>42</v>
      </c>
      <c r="O201" s="4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AR201" s="23" t="s">
        <v>136</v>
      </c>
      <c r="AT201" s="23" t="s">
        <v>131</v>
      </c>
      <c r="AU201" s="23" t="s">
        <v>81</v>
      </c>
      <c r="AY201" s="23" t="s">
        <v>129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79</v>
      </c>
      <c r="BK201" s="231">
        <f>ROUND(I201*H201,2)</f>
        <v>0</v>
      </c>
      <c r="BL201" s="23" t="s">
        <v>136</v>
      </c>
      <c r="BM201" s="23" t="s">
        <v>330</v>
      </c>
    </row>
    <row r="202" s="11" customFormat="1">
      <c r="B202" s="232"/>
      <c r="C202" s="233"/>
      <c r="D202" s="234" t="s">
        <v>141</v>
      </c>
      <c r="E202" s="235" t="s">
        <v>21</v>
      </c>
      <c r="F202" s="236" t="s">
        <v>158</v>
      </c>
      <c r="G202" s="233"/>
      <c r="H202" s="235" t="s">
        <v>21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141</v>
      </c>
      <c r="AU202" s="242" t="s">
        <v>81</v>
      </c>
      <c r="AV202" s="11" t="s">
        <v>79</v>
      </c>
      <c r="AW202" s="11" t="s">
        <v>35</v>
      </c>
      <c r="AX202" s="11" t="s">
        <v>71</v>
      </c>
      <c r="AY202" s="242" t="s">
        <v>129</v>
      </c>
    </row>
    <row r="203" s="12" customFormat="1">
      <c r="B203" s="243"/>
      <c r="C203" s="244"/>
      <c r="D203" s="234" t="s">
        <v>141</v>
      </c>
      <c r="E203" s="245" t="s">
        <v>21</v>
      </c>
      <c r="F203" s="246" t="s">
        <v>331</v>
      </c>
      <c r="G203" s="244"/>
      <c r="H203" s="247">
        <v>230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141</v>
      </c>
      <c r="AU203" s="253" t="s">
        <v>81</v>
      </c>
      <c r="AV203" s="12" t="s">
        <v>81</v>
      </c>
      <c r="AW203" s="12" t="s">
        <v>35</v>
      </c>
      <c r="AX203" s="12" t="s">
        <v>71</v>
      </c>
      <c r="AY203" s="253" t="s">
        <v>129</v>
      </c>
    </row>
    <row r="204" s="11" customFormat="1">
      <c r="B204" s="232"/>
      <c r="C204" s="233"/>
      <c r="D204" s="234" t="s">
        <v>141</v>
      </c>
      <c r="E204" s="235" t="s">
        <v>21</v>
      </c>
      <c r="F204" s="236" t="s">
        <v>160</v>
      </c>
      <c r="G204" s="233"/>
      <c r="H204" s="235" t="s">
        <v>21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141</v>
      </c>
      <c r="AU204" s="242" t="s">
        <v>81</v>
      </c>
      <c r="AV204" s="11" t="s">
        <v>79</v>
      </c>
      <c r="AW204" s="11" t="s">
        <v>35</v>
      </c>
      <c r="AX204" s="11" t="s">
        <v>71</v>
      </c>
      <c r="AY204" s="242" t="s">
        <v>129</v>
      </c>
    </row>
    <row r="205" s="12" customFormat="1">
      <c r="B205" s="243"/>
      <c r="C205" s="244"/>
      <c r="D205" s="234" t="s">
        <v>141</v>
      </c>
      <c r="E205" s="245" t="s">
        <v>21</v>
      </c>
      <c r="F205" s="246" t="s">
        <v>136</v>
      </c>
      <c r="G205" s="244"/>
      <c r="H205" s="247">
        <v>4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141</v>
      </c>
      <c r="AU205" s="253" t="s">
        <v>81</v>
      </c>
      <c r="AV205" s="12" t="s">
        <v>81</v>
      </c>
      <c r="AW205" s="12" t="s">
        <v>35</v>
      </c>
      <c r="AX205" s="12" t="s">
        <v>71</v>
      </c>
      <c r="AY205" s="253" t="s">
        <v>129</v>
      </c>
    </row>
    <row r="206" s="13" customFormat="1">
      <c r="B206" s="254"/>
      <c r="C206" s="255"/>
      <c r="D206" s="234" t="s">
        <v>141</v>
      </c>
      <c r="E206" s="256" t="s">
        <v>21</v>
      </c>
      <c r="F206" s="257" t="s">
        <v>161</v>
      </c>
      <c r="G206" s="255"/>
      <c r="H206" s="258">
        <v>234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AT206" s="264" t="s">
        <v>141</v>
      </c>
      <c r="AU206" s="264" t="s">
        <v>81</v>
      </c>
      <c r="AV206" s="13" t="s">
        <v>136</v>
      </c>
      <c r="AW206" s="13" t="s">
        <v>35</v>
      </c>
      <c r="AX206" s="13" t="s">
        <v>79</v>
      </c>
      <c r="AY206" s="264" t="s">
        <v>129</v>
      </c>
    </row>
    <row r="207" s="1" customFormat="1" ht="25.5" customHeight="1">
      <c r="B207" s="45"/>
      <c r="C207" s="220" t="s">
        <v>332</v>
      </c>
      <c r="D207" s="220" t="s">
        <v>131</v>
      </c>
      <c r="E207" s="221" t="s">
        <v>333</v>
      </c>
      <c r="F207" s="222" t="s">
        <v>334</v>
      </c>
      <c r="G207" s="223" t="s">
        <v>134</v>
      </c>
      <c r="H207" s="224">
        <v>24.800000000000001</v>
      </c>
      <c r="I207" s="225"/>
      <c r="J207" s="226">
        <f>ROUND(I207*H207,2)</f>
        <v>0</v>
      </c>
      <c r="K207" s="222" t="s">
        <v>135</v>
      </c>
      <c r="L207" s="71"/>
      <c r="M207" s="227" t="s">
        <v>21</v>
      </c>
      <c r="N207" s="228" t="s">
        <v>42</v>
      </c>
      <c r="O207" s="46"/>
      <c r="P207" s="229">
        <f>O207*H207</f>
        <v>0</v>
      </c>
      <c r="Q207" s="229">
        <v>0.26375999999999999</v>
      </c>
      <c r="R207" s="229">
        <f>Q207*H207</f>
        <v>6.5412480000000004</v>
      </c>
      <c r="S207" s="229">
        <v>0</v>
      </c>
      <c r="T207" s="230">
        <f>S207*H207</f>
        <v>0</v>
      </c>
      <c r="AR207" s="23" t="s">
        <v>136</v>
      </c>
      <c r="AT207" s="23" t="s">
        <v>131</v>
      </c>
      <c r="AU207" s="23" t="s">
        <v>81</v>
      </c>
      <c r="AY207" s="23" t="s">
        <v>129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79</v>
      </c>
      <c r="BK207" s="231">
        <f>ROUND(I207*H207,2)</f>
        <v>0</v>
      </c>
      <c r="BL207" s="23" t="s">
        <v>136</v>
      </c>
      <c r="BM207" s="23" t="s">
        <v>335</v>
      </c>
    </row>
    <row r="208" s="11" customFormat="1">
      <c r="B208" s="232"/>
      <c r="C208" s="233"/>
      <c r="D208" s="234" t="s">
        <v>141</v>
      </c>
      <c r="E208" s="235" t="s">
        <v>21</v>
      </c>
      <c r="F208" s="236" t="s">
        <v>336</v>
      </c>
      <c r="G208" s="233"/>
      <c r="H208" s="235" t="s">
        <v>21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141</v>
      </c>
      <c r="AU208" s="242" t="s">
        <v>81</v>
      </c>
      <c r="AV208" s="11" t="s">
        <v>79</v>
      </c>
      <c r="AW208" s="11" t="s">
        <v>35</v>
      </c>
      <c r="AX208" s="11" t="s">
        <v>71</v>
      </c>
      <c r="AY208" s="242" t="s">
        <v>129</v>
      </c>
    </row>
    <row r="209" s="12" customFormat="1">
      <c r="B209" s="243"/>
      <c r="C209" s="244"/>
      <c r="D209" s="234" t="s">
        <v>141</v>
      </c>
      <c r="E209" s="245" t="s">
        <v>21</v>
      </c>
      <c r="F209" s="246" t="s">
        <v>153</v>
      </c>
      <c r="G209" s="244"/>
      <c r="H209" s="247">
        <v>24.800000000000001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AT209" s="253" t="s">
        <v>141</v>
      </c>
      <c r="AU209" s="253" t="s">
        <v>81</v>
      </c>
      <c r="AV209" s="12" t="s">
        <v>81</v>
      </c>
      <c r="AW209" s="12" t="s">
        <v>35</v>
      </c>
      <c r="AX209" s="12" t="s">
        <v>79</v>
      </c>
      <c r="AY209" s="253" t="s">
        <v>129</v>
      </c>
    </row>
    <row r="210" s="1" customFormat="1" ht="25.5" customHeight="1">
      <c r="B210" s="45"/>
      <c r="C210" s="220" t="s">
        <v>337</v>
      </c>
      <c r="D210" s="220" t="s">
        <v>131</v>
      </c>
      <c r="E210" s="221" t="s">
        <v>338</v>
      </c>
      <c r="F210" s="222" t="s">
        <v>339</v>
      </c>
      <c r="G210" s="223" t="s">
        <v>134</v>
      </c>
      <c r="H210" s="224">
        <v>43.399999999999999</v>
      </c>
      <c r="I210" s="225"/>
      <c r="J210" s="226">
        <f>ROUND(I210*H210,2)</f>
        <v>0</v>
      </c>
      <c r="K210" s="222" t="s">
        <v>135</v>
      </c>
      <c r="L210" s="71"/>
      <c r="M210" s="227" t="s">
        <v>21</v>
      </c>
      <c r="N210" s="228" t="s">
        <v>42</v>
      </c>
      <c r="O210" s="4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AR210" s="23" t="s">
        <v>136</v>
      </c>
      <c r="AT210" s="23" t="s">
        <v>131</v>
      </c>
      <c r="AU210" s="23" t="s">
        <v>81</v>
      </c>
      <c r="AY210" s="23" t="s">
        <v>129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3" t="s">
        <v>79</v>
      </c>
      <c r="BK210" s="231">
        <f>ROUND(I210*H210,2)</f>
        <v>0</v>
      </c>
      <c r="BL210" s="23" t="s">
        <v>136</v>
      </c>
      <c r="BM210" s="23" t="s">
        <v>340</v>
      </c>
    </row>
    <row r="211" s="11" customFormat="1">
      <c r="B211" s="232"/>
      <c r="C211" s="233"/>
      <c r="D211" s="234" t="s">
        <v>141</v>
      </c>
      <c r="E211" s="235" t="s">
        <v>21</v>
      </c>
      <c r="F211" s="236" t="s">
        <v>341</v>
      </c>
      <c r="G211" s="233"/>
      <c r="H211" s="235" t="s">
        <v>21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AT211" s="242" t="s">
        <v>141</v>
      </c>
      <c r="AU211" s="242" t="s">
        <v>81</v>
      </c>
      <c r="AV211" s="11" t="s">
        <v>79</v>
      </c>
      <c r="AW211" s="11" t="s">
        <v>35</v>
      </c>
      <c r="AX211" s="11" t="s">
        <v>71</v>
      </c>
      <c r="AY211" s="242" t="s">
        <v>129</v>
      </c>
    </row>
    <row r="212" s="12" customFormat="1">
      <c r="B212" s="243"/>
      <c r="C212" s="244"/>
      <c r="D212" s="234" t="s">
        <v>141</v>
      </c>
      <c r="E212" s="245" t="s">
        <v>21</v>
      </c>
      <c r="F212" s="246" t="s">
        <v>342</v>
      </c>
      <c r="G212" s="244"/>
      <c r="H212" s="247">
        <v>43.399999999999999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141</v>
      </c>
      <c r="AU212" s="253" t="s">
        <v>81</v>
      </c>
      <c r="AV212" s="12" t="s">
        <v>81</v>
      </c>
      <c r="AW212" s="12" t="s">
        <v>35</v>
      </c>
      <c r="AX212" s="12" t="s">
        <v>79</v>
      </c>
      <c r="AY212" s="253" t="s">
        <v>129</v>
      </c>
    </row>
    <row r="213" s="1" customFormat="1" ht="25.5" customHeight="1">
      <c r="B213" s="45"/>
      <c r="C213" s="220" t="s">
        <v>343</v>
      </c>
      <c r="D213" s="220" t="s">
        <v>131</v>
      </c>
      <c r="E213" s="221" t="s">
        <v>344</v>
      </c>
      <c r="F213" s="222" t="s">
        <v>345</v>
      </c>
      <c r="G213" s="223" t="s">
        <v>134</v>
      </c>
      <c r="H213" s="224">
        <v>12</v>
      </c>
      <c r="I213" s="225"/>
      <c r="J213" s="226">
        <f>ROUND(I213*H213,2)</f>
        <v>0</v>
      </c>
      <c r="K213" s="222" t="s">
        <v>135</v>
      </c>
      <c r="L213" s="71"/>
      <c r="M213" s="227" t="s">
        <v>21</v>
      </c>
      <c r="N213" s="228" t="s">
        <v>42</v>
      </c>
      <c r="O213" s="46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AR213" s="23" t="s">
        <v>136</v>
      </c>
      <c r="AT213" s="23" t="s">
        <v>131</v>
      </c>
      <c r="AU213" s="23" t="s">
        <v>81</v>
      </c>
      <c r="AY213" s="23" t="s">
        <v>129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3" t="s">
        <v>79</v>
      </c>
      <c r="BK213" s="231">
        <f>ROUND(I213*H213,2)</f>
        <v>0</v>
      </c>
      <c r="BL213" s="23" t="s">
        <v>136</v>
      </c>
      <c r="BM213" s="23" t="s">
        <v>346</v>
      </c>
    </row>
    <row r="214" s="11" customFormat="1">
      <c r="B214" s="232"/>
      <c r="C214" s="233"/>
      <c r="D214" s="234" t="s">
        <v>141</v>
      </c>
      <c r="E214" s="235" t="s">
        <v>21</v>
      </c>
      <c r="F214" s="236" t="s">
        <v>347</v>
      </c>
      <c r="G214" s="233"/>
      <c r="H214" s="235" t="s">
        <v>21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141</v>
      </c>
      <c r="AU214" s="242" t="s">
        <v>81</v>
      </c>
      <c r="AV214" s="11" t="s">
        <v>79</v>
      </c>
      <c r="AW214" s="11" t="s">
        <v>35</v>
      </c>
      <c r="AX214" s="11" t="s">
        <v>71</v>
      </c>
      <c r="AY214" s="242" t="s">
        <v>129</v>
      </c>
    </row>
    <row r="215" s="12" customFormat="1">
      <c r="B215" s="243"/>
      <c r="C215" s="244"/>
      <c r="D215" s="234" t="s">
        <v>141</v>
      </c>
      <c r="E215" s="245" t="s">
        <v>21</v>
      </c>
      <c r="F215" s="246" t="s">
        <v>348</v>
      </c>
      <c r="G215" s="244"/>
      <c r="H215" s="247">
        <v>12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141</v>
      </c>
      <c r="AU215" s="253" t="s">
        <v>81</v>
      </c>
      <c r="AV215" s="12" t="s">
        <v>81</v>
      </c>
      <c r="AW215" s="12" t="s">
        <v>35</v>
      </c>
      <c r="AX215" s="12" t="s">
        <v>79</v>
      </c>
      <c r="AY215" s="253" t="s">
        <v>129</v>
      </c>
    </row>
    <row r="216" s="1" customFormat="1" ht="25.5" customHeight="1">
      <c r="B216" s="45"/>
      <c r="C216" s="220" t="s">
        <v>349</v>
      </c>
      <c r="D216" s="220" t="s">
        <v>131</v>
      </c>
      <c r="E216" s="221" t="s">
        <v>350</v>
      </c>
      <c r="F216" s="222" t="s">
        <v>351</v>
      </c>
      <c r="G216" s="223" t="s">
        <v>134</v>
      </c>
      <c r="H216" s="224">
        <v>62</v>
      </c>
      <c r="I216" s="225"/>
      <c r="J216" s="226">
        <f>ROUND(I216*H216,2)</f>
        <v>0</v>
      </c>
      <c r="K216" s="222" t="s">
        <v>135</v>
      </c>
      <c r="L216" s="71"/>
      <c r="M216" s="227" t="s">
        <v>21</v>
      </c>
      <c r="N216" s="228" t="s">
        <v>42</v>
      </c>
      <c r="O216" s="46"/>
      <c r="P216" s="229">
        <f>O216*H216</f>
        <v>0</v>
      </c>
      <c r="Q216" s="229">
        <v>0.12966</v>
      </c>
      <c r="R216" s="229">
        <f>Q216*H216</f>
        <v>8.0389199999999992</v>
      </c>
      <c r="S216" s="229">
        <v>0</v>
      </c>
      <c r="T216" s="230">
        <f>S216*H216</f>
        <v>0</v>
      </c>
      <c r="AR216" s="23" t="s">
        <v>136</v>
      </c>
      <c r="AT216" s="23" t="s">
        <v>131</v>
      </c>
      <c r="AU216" s="23" t="s">
        <v>81</v>
      </c>
      <c r="AY216" s="23" t="s">
        <v>129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79</v>
      </c>
      <c r="BK216" s="231">
        <f>ROUND(I216*H216,2)</f>
        <v>0</v>
      </c>
      <c r="BL216" s="23" t="s">
        <v>136</v>
      </c>
      <c r="BM216" s="23" t="s">
        <v>352</v>
      </c>
    </row>
    <row r="217" s="12" customFormat="1">
      <c r="B217" s="243"/>
      <c r="C217" s="244"/>
      <c r="D217" s="234" t="s">
        <v>141</v>
      </c>
      <c r="E217" s="245" t="s">
        <v>21</v>
      </c>
      <c r="F217" s="246" t="s">
        <v>353</v>
      </c>
      <c r="G217" s="244"/>
      <c r="H217" s="247">
        <v>62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AT217" s="253" t="s">
        <v>141</v>
      </c>
      <c r="AU217" s="253" t="s">
        <v>81</v>
      </c>
      <c r="AV217" s="12" t="s">
        <v>81</v>
      </c>
      <c r="AW217" s="12" t="s">
        <v>35</v>
      </c>
      <c r="AX217" s="12" t="s">
        <v>79</v>
      </c>
      <c r="AY217" s="253" t="s">
        <v>129</v>
      </c>
    </row>
    <row r="218" s="1" customFormat="1" ht="51" customHeight="1">
      <c r="B218" s="45"/>
      <c r="C218" s="220" t="s">
        <v>354</v>
      </c>
      <c r="D218" s="220" t="s">
        <v>131</v>
      </c>
      <c r="E218" s="221" t="s">
        <v>355</v>
      </c>
      <c r="F218" s="222" t="s">
        <v>356</v>
      </c>
      <c r="G218" s="223" t="s">
        <v>134</v>
      </c>
      <c r="H218" s="224">
        <v>162</v>
      </c>
      <c r="I218" s="225"/>
      <c r="J218" s="226">
        <f>ROUND(I218*H218,2)</f>
        <v>0</v>
      </c>
      <c r="K218" s="222" t="s">
        <v>135</v>
      </c>
      <c r="L218" s="71"/>
      <c r="M218" s="227" t="s">
        <v>21</v>
      </c>
      <c r="N218" s="228" t="s">
        <v>42</v>
      </c>
      <c r="O218" s="46"/>
      <c r="P218" s="229">
        <f>O218*H218</f>
        <v>0</v>
      </c>
      <c r="Q218" s="229">
        <v>0.084250000000000005</v>
      </c>
      <c r="R218" s="229">
        <f>Q218*H218</f>
        <v>13.6485</v>
      </c>
      <c r="S218" s="229">
        <v>0</v>
      </c>
      <c r="T218" s="230">
        <f>S218*H218</f>
        <v>0</v>
      </c>
      <c r="AR218" s="23" t="s">
        <v>136</v>
      </c>
      <c r="AT218" s="23" t="s">
        <v>131</v>
      </c>
      <c r="AU218" s="23" t="s">
        <v>81</v>
      </c>
      <c r="AY218" s="23" t="s">
        <v>129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79</v>
      </c>
      <c r="BK218" s="231">
        <f>ROUND(I218*H218,2)</f>
        <v>0</v>
      </c>
      <c r="BL218" s="23" t="s">
        <v>136</v>
      </c>
      <c r="BM218" s="23" t="s">
        <v>357</v>
      </c>
    </row>
    <row r="219" s="11" customFormat="1">
      <c r="B219" s="232"/>
      <c r="C219" s="233"/>
      <c r="D219" s="234" t="s">
        <v>141</v>
      </c>
      <c r="E219" s="235" t="s">
        <v>21</v>
      </c>
      <c r="F219" s="236" t="s">
        <v>358</v>
      </c>
      <c r="G219" s="233"/>
      <c r="H219" s="235" t="s">
        <v>21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141</v>
      </c>
      <c r="AU219" s="242" t="s">
        <v>81</v>
      </c>
      <c r="AV219" s="11" t="s">
        <v>79</v>
      </c>
      <c r="AW219" s="11" t="s">
        <v>35</v>
      </c>
      <c r="AX219" s="11" t="s">
        <v>71</v>
      </c>
      <c r="AY219" s="242" t="s">
        <v>129</v>
      </c>
    </row>
    <row r="220" s="12" customFormat="1">
      <c r="B220" s="243"/>
      <c r="C220" s="244"/>
      <c r="D220" s="234" t="s">
        <v>141</v>
      </c>
      <c r="E220" s="245" t="s">
        <v>21</v>
      </c>
      <c r="F220" s="246" t="s">
        <v>159</v>
      </c>
      <c r="G220" s="244"/>
      <c r="H220" s="247">
        <v>166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141</v>
      </c>
      <c r="AU220" s="253" t="s">
        <v>81</v>
      </c>
      <c r="AV220" s="12" t="s">
        <v>81</v>
      </c>
      <c r="AW220" s="12" t="s">
        <v>35</v>
      </c>
      <c r="AX220" s="12" t="s">
        <v>71</v>
      </c>
      <c r="AY220" s="253" t="s">
        <v>129</v>
      </c>
    </row>
    <row r="221" s="11" customFormat="1">
      <c r="B221" s="232"/>
      <c r="C221" s="233"/>
      <c r="D221" s="234" t="s">
        <v>141</v>
      </c>
      <c r="E221" s="235" t="s">
        <v>21</v>
      </c>
      <c r="F221" s="236" t="s">
        <v>359</v>
      </c>
      <c r="G221" s="233"/>
      <c r="H221" s="235" t="s">
        <v>21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141</v>
      </c>
      <c r="AU221" s="242" t="s">
        <v>81</v>
      </c>
      <c r="AV221" s="11" t="s">
        <v>79</v>
      </c>
      <c r="AW221" s="11" t="s">
        <v>35</v>
      </c>
      <c r="AX221" s="11" t="s">
        <v>71</v>
      </c>
      <c r="AY221" s="242" t="s">
        <v>129</v>
      </c>
    </row>
    <row r="222" s="12" customFormat="1">
      <c r="B222" s="243"/>
      <c r="C222" s="244"/>
      <c r="D222" s="234" t="s">
        <v>141</v>
      </c>
      <c r="E222" s="245" t="s">
        <v>21</v>
      </c>
      <c r="F222" s="246" t="s">
        <v>360</v>
      </c>
      <c r="G222" s="244"/>
      <c r="H222" s="247">
        <v>8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141</v>
      </c>
      <c r="AU222" s="253" t="s">
        <v>81</v>
      </c>
      <c r="AV222" s="12" t="s">
        <v>81</v>
      </c>
      <c r="AW222" s="12" t="s">
        <v>35</v>
      </c>
      <c r="AX222" s="12" t="s">
        <v>71</v>
      </c>
      <c r="AY222" s="253" t="s">
        <v>129</v>
      </c>
    </row>
    <row r="223" s="11" customFormat="1">
      <c r="B223" s="232"/>
      <c r="C223" s="233"/>
      <c r="D223" s="234" t="s">
        <v>141</v>
      </c>
      <c r="E223" s="235" t="s">
        <v>21</v>
      </c>
      <c r="F223" s="236" t="s">
        <v>361</v>
      </c>
      <c r="G223" s="233"/>
      <c r="H223" s="235" t="s">
        <v>21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141</v>
      </c>
      <c r="AU223" s="242" t="s">
        <v>81</v>
      </c>
      <c r="AV223" s="11" t="s">
        <v>79</v>
      </c>
      <c r="AW223" s="11" t="s">
        <v>35</v>
      </c>
      <c r="AX223" s="11" t="s">
        <v>71</v>
      </c>
      <c r="AY223" s="242" t="s">
        <v>129</v>
      </c>
    </row>
    <row r="224" s="12" customFormat="1">
      <c r="B224" s="243"/>
      <c r="C224" s="244"/>
      <c r="D224" s="234" t="s">
        <v>141</v>
      </c>
      <c r="E224" s="245" t="s">
        <v>21</v>
      </c>
      <c r="F224" s="246" t="s">
        <v>362</v>
      </c>
      <c r="G224" s="244"/>
      <c r="H224" s="247">
        <v>-12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141</v>
      </c>
      <c r="AU224" s="253" t="s">
        <v>81</v>
      </c>
      <c r="AV224" s="12" t="s">
        <v>81</v>
      </c>
      <c r="AW224" s="12" t="s">
        <v>35</v>
      </c>
      <c r="AX224" s="12" t="s">
        <v>71</v>
      </c>
      <c r="AY224" s="253" t="s">
        <v>129</v>
      </c>
    </row>
    <row r="225" s="13" customFormat="1">
      <c r="B225" s="254"/>
      <c r="C225" s="255"/>
      <c r="D225" s="234" t="s">
        <v>141</v>
      </c>
      <c r="E225" s="256" t="s">
        <v>21</v>
      </c>
      <c r="F225" s="257" t="s">
        <v>161</v>
      </c>
      <c r="G225" s="255"/>
      <c r="H225" s="258">
        <v>162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AT225" s="264" t="s">
        <v>141</v>
      </c>
      <c r="AU225" s="264" t="s">
        <v>81</v>
      </c>
      <c r="AV225" s="13" t="s">
        <v>136</v>
      </c>
      <c r="AW225" s="13" t="s">
        <v>35</v>
      </c>
      <c r="AX225" s="13" t="s">
        <v>79</v>
      </c>
      <c r="AY225" s="264" t="s">
        <v>129</v>
      </c>
    </row>
    <row r="226" s="1" customFormat="1" ht="16.5" customHeight="1">
      <c r="B226" s="45"/>
      <c r="C226" s="265" t="s">
        <v>363</v>
      </c>
      <c r="D226" s="265" t="s">
        <v>264</v>
      </c>
      <c r="E226" s="266" t="s">
        <v>364</v>
      </c>
      <c r="F226" s="267" t="s">
        <v>365</v>
      </c>
      <c r="G226" s="268" t="s">
        <v>134</v>
      </c>
      <c r="H226" s="269">
        <v>163.62000000000001</v>
      </c>
      <c r="I226" s="270"/>
      <c r="J226" s="271">
        <f>ROUND(I226*H226,2)</f>
        <v>0</v>
      </c>
      <c r="K226" s="267" t="s">
        <v>135</v>
      </c>
      <c r="L226" s="272"/>
      <c r="M226" s="273" t="s">
        <v>21</v>
      </c>
      <c r="N226" s="274" t="s">
        <v>42</v>
      </c>
      <c r="O226" s="46"/>
      <c r="P226" s="229">
        <f>O226*H226</f>
        <v>0</v>
      </c>
      <c r="Q226" s="229">
        <v>0.14000000000000001</v>
      </c>
      <c r="R226" s="229">
        <f>Q226*H226</f>
        <v>22.906800000000004</v>
      </c>
      <c r="S226" s="229">
        <v>0</v>
      </c>
      <c r="T226" s="230">
        <f>S226*H226</f>
        <v>0</v>
      </c>
      <c r="AR226" s="23" t="s">
        <v>170</v>
      </c>
      <c r="AT226" s="23" t="s">
        <v>264</v>
      </c>
      <c r="AU226" s="23" t="s">
        <v>81</v>
      </c>
      <c r="AY226" s="23" t="s">
        <v>129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79</v>
      </c>
      <c r="BK226" s="231">
        <f>ROUND(I226*H226,2)</f>
        <v>0</v>
      </c>
      <c r="BL226" s="23" t="s">
        <v>136</v>
      </c>
      <c r="BM226" s="23" t="s">
        <v>366</v>
      </c>
    </row>
    <row r="227" s="1" customFormat="1">
      <c r="B227" s="45"/>
      <c r="C227" s="73"/>
      <c r="D227" s="234" t="s">
        <v>367</v>
      </c>
      <c r="E227" s="73"/>
      <c r="F227" s="275" t="s">
        <v>368</v>
      </c>
      <c r="G227" s="73"/>
      <c r="H227" s="73"/>
      <c r="I227" s="190"/>
      <c r="J227" s="73"/>
      <c r="K227" s="73"/>
      <c r="L227" s="71"/>
      <c r="M227" s="276"/>
      <c r="N227" s="46"/>
      <c r="O227" s="46"/>
      <c r="P227" s="46"/>
      <c r="Q227" s="46"/>
      <c r="R227" s="46"/>
      <c r="S227" s="46"/>
      <c r="T227" s="94"/>
      <c r="AT227" s="23" t="s">
        <v>367</v>
      </c>
      <c r="AU227" s="23" t="s">
        <v>81</v>
      </c>
    </row>
    <row r="228" s="1" customFormat="1" ht="51" customHeight="1">
      <c r="B228" s="45"/>
      <c r="C228" s="220" t="s">
        <v>369</v>
      </c>
      <c r="D228" s="220" t="s">
        <v>131</v>
      </c>
      <c r="E228" s="221" t="s">
        <v>370</v>
      </c>
      <c r="F228" s="222" t="s">
        <v>371</v>
      </c>
      <c r="G228" s="223" t="s">
        <v>134</v>
      </c>
      <c r="H228" s="224">
        <v>12</v>
      </c>
      <c r="I228" s="225"/>
      <c r="J228" s="226">
        <f>ROUND(I228*H228,2)</f>
        <v>0</v>
      </c>
      <c r="K228" s="222" t="s">
        <v>135</v>
      </c>
      <c r="L228" s="71"/>
      <c r="M228" s="227" t="s">
        <v>21</v>
      </c>
      <c r="N228" s="228" t="s">
        <v>42</v>
      </c>
      <c r="O228" s="46"/>
      <c r="P228" s="229">
        <f>O228*H228</f>
        <v>0</v>
      </c>
      <c r="Q228" s="229">
        <v>0.10362</v>
      </c>
      <c r="R228" s="229">
        <f>Q228*H228</f>
        <v>1.2434400000000001</v>
      </c>
      <c r="S228" s="229">
        <v>0</v>
      </c>
      <c r="T228" s="230">
        <f>S228*H228</f>
        <v>0</v>
      </c>
      <c r="AR228" s="23" t="s">
        <v>136</v>
      </c>
      <c r="AT228" s="23" t="s">
        <v>131</v>
      </c>
      <c r="AU228" s="23" t="s">
        <v>81</v>
      </c>
      <c r="AY228" s="23" t="s">
        <v>129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79</v>
      </c>
      <c r="BK228" s="231">
        <f>ROUND(I228*H228,2)</f>
        <v>0</v>
      </c>
      <c r="BL228" s="23" t="s">
        <v>136</v>
      </c>
      <c r="BM228" s="23" t="s">
        <v>372</v>
      </c>
    </row>
    <row r="229" s="11" customFormat="1">
      <c r="B229" s="232"/>
      <c r="C229" s="233"/>
      <c r="D229" s="234" t="s">
        <v>141</v>
      </c>
      <c r="E229" s="235" t="s">
        <v>21</v>
      </c>
      <c r="F229" s="236" t="s">
        <v>373</v>
      </c>
      <c r="G229" s="233"/>
      <c r="H229" s="235" t="s">
        <v>21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141</v>
      </c>
      <c r="AU229" s="242" t="s">
        <v>81</v>
      </c>
      <c r="AV229" s="11" t="s">
        <v>79</v>
      </c>
      <c r="AW229" s="11" t="s">
        <v>35</v>
      </c>
      <c r="AX229" s="11" t="s">
        <v>71</v>
      </c>
      <c r="AY229" s="242" t="s">
        <v>129</v>
      </c>
    </row>
    <row r="230" s="12" customFormat="1">
      <c r="B230" s="243"/>
      <c r="C230" s="244"/>
      <c r="D230" s="234" t="s">
        <v>141</v>
      </c>
      <c r="E230" s="245" t="s">
        <v>21</v>
      </c>
      <c r="F230" s="246" t="s">
        <v>348</v>
      </c>
      <c r="G230" s="244"/>
      <c r="H230" s="247">
        <v>12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141</v>
      </c>
      <c r="AU230" s="253" t="s">
        <v>81</v>
      </c>
      <c r="AV230" s="12" t="s">
        <v>81</v>
      </c>
      <c r="AW230" s="12" t="s">
        <v>35</v>
      </c>
      <c r="AX230" s="12" t="s">
        <v>79</v>
      </c>
      <c r="AY230" s="253" t="s">
        <v>129</v>
      </c>
    </row>
    <row r="231" s="1" customFormat="1" ht="16.5" customHeight="1">
      <c r="B231" s="45"/>
      <c r="C231" s="265" t="s">
        <v>374</v>
      </c>
      <c r="D231" s="265" t="s">
        <v>264</v>
      </c>
      <c r="E231" s="266" t="s">
        <v>375</v>
      </c>
      <c r="F231" s="267" t="s">
        <v>376</v>
      </c>
      <c r="G231" s="268" t="s">
        <v>134</v>
      </c>
      <c r="H231" s="269">
        <v>9.7919999999999998</v>
      </c>
      <c r="I231" s="270"/>
      <c r="J231" s="271">
        <f>ROUND(I231*H231,2)</f>
        <v>0</v>
      </c>
      <c r="K231" s="267" t="s">
        <v>135</v>
      </c>
      <c r="L231" s="272"/>
      <c r="M231" s="273" t="s">
        <v>21</v>
      </c>
      <c r="N231" s="274" t="s">
        <v>42</v>
      </c>
      <c r="O231" s="46"/>
      <c r="P231" s="229">
        <f>O231*H231</f>
        <v>0</v>
      </c>
      <c r="Q231" s="229">
        <v>0.17999999999999999</v>
      </c>
      <c r="R231" s="229">
        <f>Q231*H231</f>
        <v>1.7625599999999999</v>
      </c>
      <c r="S231" s="229">
        <v>0</v>
      </c>
      <c r="T231" s="230">
        <f>S231*H231</f>
        <v>0</v>
      </c>
      <c r="AR231" s="23" t="s">
        <v>170</v>
      </c>
      <c r="AT231" s="23" t="s">
        <v>264</v>
      </c>
      <c r="AU231" s="23" t="s">
        <v>81</v>
      </c>
      <c r="AY231" s="23" t="s">
        <v>129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79</v>
      </c>
      <c r="BK231" s="231">
        <f>ROUND(I231*H231,2)</f>
        <v>0</v>
      </c>
      <c r="BL231" s="23" t="s">
        <v>136</v>
      </c>
      <c r="BM231" s="23" t="s">
        <v>377</v>
      </c>
    </row>
    <row r="232" s="1" customFormat="1">
      <c r="B232" s="45"/>
      <c r="C232" s="73"/>
      <c r="D232" s="234" t="s">
        <v>367</v>
      </c>
      <c r="E232" s="73"/>
      <c r="F232" s="275" t="s">
        <v>368</v>
      </c>
      <c r="G232" s="73"/>
      <c r="H232" s="73"/>
      <c r="I232" s="190"/>
      <c r="J232" s="73"/>
      <c r="K232" s="73"/>
      <c r="L232" s="71"/>
      <c r="M232" s="276"/>
      <c r="N232" s="46"/>
      <c r="O232" s="46"/>
      <c r="P232" s="46"/>
      <c r="Q232" s="46"/>
      <c r="R232" s="46"/>
      <c r="S232" s="46"/>
      <c r="T232" s="94"/>
      <c r="AT232" s="23" t="s">
        <v>367</v>
      </c>
      <c r="AU232" s="23" t="s">
        <v>81</v>
      </c>
    </row>
    <row r="233" s="12" customFormat="1">
      <c r="B233" s="243"/>
      <c r="C233" s="244"/>
      <c r="D233" s="234" t="s">
        <v>141</v>
      </c>
      <c r="E233" s="245" t="s">
        <v>21</v>
      </c>
      <c r="F233" s="246" t="s">
        <v>378</v>
      </c>
      <c r="G233" s="244"/>
      <c r="H233" s="247">
        <v>9.7919999999999998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141</v>
      </c>
      <c r="AU233" s="253" t="s">
        <v>81</v>
      </c>
      <c r="AV233" s="12" t="s">
        <v>81</v>
      </c>
      <c r="AW233" s="12" t="s">
        <v>35</v>
      </c>
      <c r="AX233" s="12" t="s">
        <v>79</v>
      </c>
      <c r="AY233" s="253" t="s">
        <v>129</v>
      </c>
    </row>
    <row r="234" s="1" customFormat="1" ht="16.5" customHeight="1">
      <c r="B234" s="45"/>
      <c r="C234" s="265" t="s">
        <v>379</v>
      </c>
      <c r="D234" s="265" t="s">
        <v>264</v>
      </c>
      <c r="E234" s="266" t="s">
        <v>380</v>
      </c>
      <c r="F234" s="267" t="s">
        <v>381</v>
      </c>
      <c r="G234" s="268" t="s">
        <v>134</v>
      </c>
      <c r="H234" s="269">
        <v>2.3999999999999999</v>
      </c>
      <c r="I234" s="270"/>
      <c r="J234" s="271">
        <f>ROUND(I234*H234,2)</f>
        <v>0</v>
      </c>
      <c r="K234" s="267" t="s">
        <v>21</v>
      </c>
      <c r="L234" s="272"/>
      <c r="M234" s="273" t="s">
        <v>21</v>
      </c>
      <c r="N234" s="274" t="s">
        <v>42</v>
      </c>
      <c r="O234" s="46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AR234" s="23" t="s">
        <v>170</v>
      </c>
      <c r="AT234" s="23" t="s">
        <v>264</v>
      </c>
      <c r="AU234" s="23" t="s">
        <v>81</v>
      </c>
      <c r="AY234" s="23" t="s">
        <v>129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3" t="s">
        <v>79</v>
      </c>
      <c r="BK234" s="231">
        <f>ROUND(I234*H234,2)</f>
        <v>0</v>
      </c>
      <c r="BL234" s="23" t="s">
        <v>136</v>
      </c>
      <c r="BM234" s="23" t="s">
        <v>382</v>
      </c>
    </row>
    <row r="235" s="11" customFormat="1">
      <c r="B235" s="232"/>
      <c r="C235" s="233"/>
      <c r="D235" s="234" t="s">
        <v>141</v>
      </c>
      <c r="E235" s="235" t="s">
        <v>21</v>
      </c>
      <c r="F235" s="236" t="s">
        <v>383</v>
      </c>
      <c r="G235" s="233"/>
      <c r="H235" s="235" t="s">
        <v>21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141</v>
      </c>
      <c r="AU235" s="242" t="s">
        <v>81</v>
      </c>
      <c r="AV235" s="11" t="s">
        <v>79</v>
      </c>
      <c r="AW235" s="11" t="s">
        <v>35</v>
      </c>
      <c r="AX235" s="11" t="s">
        <v>71</v>
      </c>
      <c r="AY235" s="242" t="s">
        <v>129</v>
      </c>
    </row>
    <row r="236" s="12" customFormat="1">
      <c r="B236" s="243"/>
      <c r="C236" s="244"/>
      <c r="D236" s="234" t="s">
        <v>141</v>
      </c>
      <c r="E236" s="245" t="s">
        <v>21</v>
      </c>
      <c r="F236" s="246" t="s">
        <v>384</v>
      </c>
      <c r="G236" s="244"/>
      <c r="H236" s="247">
        <v>2.3999999999999999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141</v>
      </c>
      <c r="AU236" s="253" t="s">
        <v>81</v>
      </c>
      <c r="AV236" s="12" t="s">
        <v>81</v>
      </c>
      <c r="AW236" s="12" t="s">
        <v>35</v>
      </c>
      <c r="AX236" s="12" t="s">
        <v>79</v>
      </c>
      <c r="AY236" s="253" t="s">
        <v>129</v>
      </c>
    </row>
    <row r="237" s="1" customFormat="1" ht="63.75" customHeight="1">
      <c r="B237" s="45"/>
      <c r="C237" s="220" t="s">
        <v>385</v>
      </c>
      <c r="D237" s="220" t="s">
        <v>131</v>
      </c>
      <c r="E237" s="221" t="s">
        <v>386</v>
      </c>
      <c r="F237" s="222" t="s">
        <v>387</v>
      </c>
      <c r="G237" s="223" t="s">
        <v>134</v>
      </c>
      <c r="H237" s="224">
        <v>2.3999999999999999</v>
      </c>
      <c r="I237" s="225"/>
      <c r="J237" s="226">
        <f>ROUND(I237*H237,2)</f>
        <v>0</v>
      </c>
      <c r="K237" s="222" t="s">
        <v>135</v>
      </c>
      <c r="L237" s="71"/>
      <c r="M237" s="227" t="s">
        <v>21</v>
      </c>
      <c r="N237" s="228" t="s">
        <v>42</v>
      </c>
      <c r="O237" s="46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AR237" s="23" t="s">
        <v>136</v>
      </c>
      <c r="AT237" s="23" t="s">
        <v>131</v>
      </c>
      <c r="AU237" s="23" t="s">
        <v>81</v>
      </c>
      <c r="AY237" s="23" t="s">
        <v>129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79</v>
      </c>
      <c r="BK237" s="231">
        <f>ROUND(I237*H237,2)</f>
        <v>0</v>
      </c>
      <c r="BL237" s="23" t="s">
        <v>136</v>
      </c>
      <c r="BM237" s="23" t="s">
        <v>388</v>
      </c>
    </row>
    <row r="238" s="10" customFormat="1" ht="29.88" customHeight="1">
      <c r="B238" s="204"/>
      <c r="C238" s="205"/>
      <c r="D238" s="206" t="s">
        <v>70</v>
      </c>
      <c r="E238" s="218" t="s">
        <v>170</v>
      </c>
      <c r="F238" s="218" t="s">
        <v>389</v>
      </c>
      <c r="G238" s="205"/>
      <c r="H238" s="205"/>
      <c r="I238" s="208"/>
      <c r="J238" s="219">
        <f>BK238</f>
        <v>0</v>
      </c>
      <c r="K238" s="205"/>
      <c r="L238" s="210"/>
      <c r="M238" s="211"/>
      <c r="N238" s="212"/>
      <c r="O238" s="212"/>
      <c r="P238" s="213">
        <f>SUM(P239:P381)</f>
        <v>0</v>
      </c>
      <c r="Q238" s="212"/>
      <c r="R238" s="213">
        <f>SUM(R239:R381)</f>
        <v>4.7787501399999979</v>
      </c>
      <c r="S238" s="212"/>
      <c r="T238" s="214">
        <f>SUM(T239:T381)</f>
        <v>0</v>
      </c>
      <c r="AR238" s="215" t="s">
        <v>79</v>
      </c>
      <c r="AT238" s="216" t="s">
        <v>70</v>
      </c>
      <c r="AU238" s="216" t="s">
        <v>79</v>
      </c>
      <c r="AY238" s="215" t="s">
        <v>129</v>
      </c>
      <c r="BK238" s="217">
        <f>SUM(BK239:BK381)</f>
        <v>0</v>
      </c>
    </row>
    <row r="239" s="1" customFormat="1" ht="38.25" customHeight="1">
      <c r="B239" s="45"/>
      <c r="C239" s="220" t="s">
        <v>390</v>
      </c>
      <c r="D239" s="220" t="s">
        <v>131</v>
      </c>
      <c r="E239" s="221" t="s">
        <v>391</v>
      </c>
      <c r="F239" s="222" t="s">
        <v>392</v>
      </c>
      <c r="G239" s="223" t="s">
        <v>322</v>
      </c>
      <c r="H239" s="224">
        <v>3</v>
      </c>
      <c r="I239" s="225"/>
      <c r="J239" s="226">
        <f>ROUND(I239*H239,2)</f>
        <v>0</v>
      </c>
      <c r="K239" s="222" t="s">
        <v>135</v>
      </c>
      <c r="L239" s="71"/>
      <c r="M239" s="227" t="s">
        <v>21</v>
      </c>
      <c r="N239" s="228" t="s">
        <v>42</v>
      </c>
      <c r="O239" s="46"/>
      <c r="P239" s="229">
        <f>O239*H239</f>
        <v>0</v>
      </c>
      <c r="Q239" s="229">
        <v>0.0016100000000000001</v>
      </c>
      <c r="R239" s="229">
        <f>Q239*H239</f>
        <v>0.0048300000000000001</v>
      </c>
      <c r="S239" s="229">
        <v>0</v>
      </c>
      <c r="T239" s="230">
        <f>S239*H239</f>
        <v>0</v>
      </c>
      <c r="AR239" s="23" t="s">
        <v>136</v>
      </c>
      <c r="AT239" s="23" t="s">
        <v>131</v>
      </c>
      <c r="AU239" s="23" t="s">
        <v>81</v>
      </c>
      <c r="AY239" s="23" t="s">
        <v>129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23" t="s">
        <v>79</v>
      </c>
      <c r="BK239" s="231">
        <f>ROUND(I239*H239,2)</f>
        <v>0</v>
      </c>
      <c r="BL239" s="23" t="s">
        <v>136</v>
      </c>
      <c r="BM239" s="23" t="s">
        <v>393</v>
      </c>
    </row>
    <row r="240" s="1" customFormat="1" ht="16.5" customHeight="1">
      <c r="B240" s="45"/>
      <c r="C240" s="265" t="s">
        <v>394</v>
      </c>
      <c r="D240" s="265" t="s">
        <v>264</v>
      </c>
      <c r="E240" s="266" t="s">
        <v>395</v>
      </c>
      <c r="F240" s="267" t="s">
        <v>396</v>
      </c>
      <c r="G240" s="268" t="s">
        <v>322</v>
      </c>
      <c r="H240" s="269">
        <v>1</v>
      </c>
      <c r="I240" s="270"/>
      <c r="J240" s="271">
        <f>ROUND(I240*H240,2)</f>
        <v>0</v>
      </c>
      <c r="K240" s="267" t="s">
        <v>135</v>
      </c>
      <c r="L240" s="272"/>
      <c r="M240" s="273" t="s">
        <v>21</v>
      </c>
      <c r="N240" s="274" t="s">
        <v>42</v>
      </c>
      <c r="O240" s="46"/>
      <c r="P240" s="229">
        <f>O240*H240</f>
        <v>0</v>
      </c>
      <c r="Q240" s="229">
        <v>0.013899999999999999</v>
      </c>
      <c r="R240" s="229">
        <f>Q240*H240</f>
        <v>0.013899999999999999</v>
      </c>
      <c r="S240" s="229">
        <v>0</v>
      </c>
      <c r="T240" s="230">
        <f>S240*H240</f>
        <v>0</v>
      </c>
      <c r="AR240" s="23" t="s">
        <v>170</v>
      </c>
      <c r="AT240" s="23" t="s">
        <v>264</v>
      </c>
      <c r="AU240" s="23" t="s">
        <v>81</v>
      </c>
      <c r="AY240" s="23" t="s">
        <v>129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23" t="s">
        <v>79</v>
      </c>
      <c r="BK240" s="231">
        <f>ROUND(I240*H240,2)</f>
        <v>0</v>
      </c>
      <c r="BL240" s="23" t="s">
        <v>136</v>
      </c>
      <c r="BM240" s="23" t="s">
        <v>397</v>
      </c>
    </row>
    <row r="241" s="11" customFormat="1">
      <c r="B241" s="232"/>
      <c r="C241" s="233"/>
      <c r="D241" s="234" t="s">
        <v>141</v>
      </c>
      <c r="E241" s="235" t="s">
        <v>21</v>
      </c>
      <c r="F241" s="236" t="s">
        <v>398</v>
      </c>
      <c r="G241" s="233"/>
      <c r="H241" s="235" t="s">
        <v>21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AT241" s="242" t="s">
        <v>141</v>
      </c>
      <c r="AU241" s="242" t="s">
        <v>81</v>
      </c>
      <c r="AV241" s="11" t="s">
        <v>79</v>
      </c>
      <c r="AW241" s="11" t="s">
        <v>35</v>
      </c>
      <c r="AX241" s="11" t="s">
        <v>71</v>
      </c>
      <c r="AY241" s="242" t="s">
        <v>129</v>
      </c>
    </row>
    <row r="242" s="12" customFormat="1">
      <c r="B242" s="243"/>
      <c r="C242" s="244"/>
      <c r="D242" s="234" t="s">
        <v>141</v>
      </c>
      <c r="E242" s="245" t="s">
        <v>21</v>
      </c>
      <c r="F242" s="246" t="s">
        <v>79</v>
      </c>
      <c r="G242" s="244"/>
      <c r="H242" s="247">
        <v>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AT242" s="253" t="s">
        <v>141</v>
      </c>
      <c r="AU242" s="253" t="s">
        <v>81</v>
      </c>
      <c r="AV242" s="12" t="s">
        <v>81</v>
      </c>
      <c r="AW242" s="12" t="s">
        <v>35</v>
      </c>
      <c r="AX242" s="12" t="s">
        <v>79</v>
      </c>
      <c r="AY242" s="253" t="s">
        <v>129</v>
      </c>
    </row>
    <row r="243" s="1" customFormat="1" ht="16.5" customHeight="1">
      <c r="B243" s="45"/>
      <c r="C243" s="265" t="s">
        <v>399</v>
      </c>
      <c r="D243" s="265" t="s">
        <v>264</v>
      </c>
      <c r="E243" s="266" t="s">
        <v>400</v>
      </c>
      <c r="F243" s="267" t="s">
        <v>401</v>
      </c>
      <c r="G243" s="268" t="s">
        <v>322</v>
      </c>
      <c r="H243" s="269">
        <v>2</v>
      </c>
      <c r="I243" s="270"/>
      <c r="J243" s="271">
        <f>ROUND(I243*H243,2)</f>
        <v>0</v>
      </c>
      <c r="K243" s="267" t="s">
        <v>135</v>
      </c>
      <c r="L243" s="272"/>
      <c r="M243" s="273" t="s">
        <v>21</v>
      </c>
      <c r="N243" s="274" t="s">
        <v>42</v>
      </c>
      <c r="O243" s="46"/>
      <c r="P243" s="229">
        <f>O243*H243</f>
        <v>0</v>
      </c>
      <c r="Q243" s="229">
        <v>0.00048000000000000001</v>
      </c>
      <c r="R243" s="229">
        <f>Q243*H243</f>
        <v>0.00096000000000000002</v>
      </c>
      <c r="S243" s="229">
        <v>0</v>
      </c>
      <c r="T243" s="230">
        <f>S243*H243</f>
        <v>0</v>
      </c>
      <c r="AR243" s="23" t="s">
        <v>170</v>
      </c>
      <c r="AT243" s="23" t="s">
        <v>264</v>
      </c>
      <c r="AU243" s="23" t="s">
        <v>81</v>
      </c>
      <c r="AY243" s="23" t="s">
        <v>129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3" t="s">
        <v>79</v>
      </c>
      <c r="BK243" s="231">
        <f>ROUND(I243*H243,2)</f>
        <v>0</v>
      </c>
      <c r="BL243" s="23" t="s">
        <v>136</v>
      </c>
      <c r="BM243" s="23" t="s">
        <v>402</v>
      </c>
    </row>
    <row r="244" s="1" customFormat="1" ht="16.5" customHeight="1">
      <c r="B244" s="45"/>
      <c r="C244" s="265" t="s">
        <v>403</v>
      </c>
      <c r="D244" s="265" t="s">
        <v>264</v>
      </c>
      <c r="E244" s="266" t="s">
        <v>404</v>
      </c>
      <c r="F244" s="267" t="s">
        <v>405</v>
      </c>
      <c r="G244" s="268" t="s">
        <v>322</v>
      </c>
      <c r="H244" s="269">
        <v>2</v>
      </c>
      <c r="I244" s="270"/>
      <c r="J244" s="271">
        <f>ROUND(I244*H244,2)</f>
        <v>0</v>
      </c>
      <c r="K244" s="267" t="s">
        <v>135</v>
      </c>
      <c r="L244" s="272"/>
      <c r="M244" s="273" t="s">
        <v>21</v>
      </c>
      <c r="N244" s="274" t="s">
        <v>42</v>
      </c>
      <c r="O244" s="46"/>
      <c r="P244" s="229">
        <f>O244*H244</f>
        <v>0</v>
      </c>
      <c r="Q244" s="229">
        <v>0.00054000000000000001</v>
      </c>
      <c r="R244" s="229">
        <f>Q244*H244</f>
        <v>0.00108</v>
      </c>
      <c r="S244" s="229">
        <v>0</v>
      </c>
      <c r="T244" s="230">
        <f>S244*H244</f>
        <v>0</v>
      </c>
      <c r="AR244" s="23" t="s">
        <v>170</v>
      </c>
      <c r="AT244" s="23" t="s">
        <v>264</v>
      </c>
      <c r="AU244" s="23" t="s">
        <v>81</v>
      </c>
      <c r="AY244" s="23" t="s">
        <v>129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23" t="s">
        <v>79</v>
      </c>
      <c r="BK244" s="231">
        <f>ROUND(I244*H244,2)</f>
        <v>0</v>
      </c>
      <c r="BL244" s="23" t="s">
        <v>136</v>
      </c>
      <c r="BM244" s="23" t="s">
        <v>406</v>
      </c>
    </row>
    <row r="245" s="1" customFormat="1" ht="38.25" customHeight="1">
      <c r="B245" s="45"/>
      <c r="C245" s="220" t="s">
        <v>407</v>
      </c>
      <c r="D245" s="220" t="s">
        <v>131</v>
      </c>
      <c r="E245" s="221" t="s">
        <v>408</v>
      </c>
      <c r="F245" s="222" t="s">
        <v>409</v>
      </c>
      <c r="G245" s="223" t="s">
        <v>322</v>
      </c>
      <c r="H245" s="224">
        <v>1</v>
      </c>
      <c r="I245" s="225"/>
      <c r="J245" s="226">
        <f>ROUND(I245*H245,2)</f>
        <v>0</v>
      </c>
      <c r="K245" s="222" t="s">
        <v>135</v>
      </c>
      <c r="L245" s="71"/>
      <c r="M245" s="227" t="s">
        <v>21</v>
      </c>
      <c r="N245" s="228" t="s">
        <v>42</v>
      </c>
      <c r="O245" s="46"/>
      <c r="P245" s="229">
        <f>O245*H245</f>
        <v>0</v>
      </c>
      <c r="Q245" s="229">
        <v>0.0010200000000000001</v>
      </c>
      <c r="R245" s="229">
        <f>Q245*H245</f>
        <v>0.0010200000000000001</v>
      </c>
      <c r="S245" s="229">
        <v>0</v>
      </c>
      <c r="T245" s="230">
        <f>S245*H245</f>
        <v>0</v>
      </c>
      <c r="AR245" s="23" t="s">
        <v>136</v>
      </c>
      <c r="AT245" s="23" t="s">
        <v>131</v>
      </c>
      <c r="AU245" s="23" t="s">
        <v>81</v>
      </c>
      <c r="AY245" s="23" t="s">
        <v>129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79</v>
      </c>
      <c r="BK245" s="231">
        <f>ROUND(I245*H245,2)</f>
        <v>0</v>
      </c>
      <c r="BL245" s="23" t="s">
        <v>136</v>
      </c>
      <c r="BM245" s="23" t="s">
        <v>410</v>
      </c>
    </row>
    <row r="246" s="1" customFormat="1" ht="25.5" customHeight="1">
      <c r="B246" s="45"/>
      <c r="C246" s="265" t="s">
        <v>411</v>
      </c>
      <c r="D246" s="265" t="s">
        <v>264</v>
      </c>
      <c r="E246" s="266" t="s">
        <v>412</v>
      </c>
      <c r="F246" s="267" t="s">
        <v>413</v>
      </c>
      <c r="G246" s="268" t="s">
        <v>322</v>
      </c>
      <c r="H246" s="269">
        <v>1</v>
      </c>
      <c r="I246" s="270"/>
      <c r="J246" s="271">
        <f>ROUND(I246*H246,2)</f>
        <v>0</v>
      </c>
      <c r="K246" s="267" t="s">
        <v>135</v>
      </c>
      <c r="L246" s="272"/>
      <c r="M246" s="273" t="s">
        <v>21</v>
      </c>
      <c r="N246" s="274" t="s">
        <v>42</v>
      </c>
      <c r="O246" s="46"/>
      <c r="P246" s="229">
        <f>O246*H246</f>
        <v>0</v>
      </c>
      <c r="Q246" s="229">
        <v>0.0149</v>
      </c>
      <c r="R246" s="229">
        <f>Q246*H246</f>
        <v>0.0149</v>
      </c>
      <c r="S246" s="229">
        <v>0</v>
      </c>
      <c r="T246" s="230">
        <f>S246*H246</f>
        <v>0</v>
      </c>
      <c r="AR246" s="23" t="s">
        <v>170</v>
      </c>
      <c r="AT246" s="23" t="s">
        <v>264</v>
      </c>
      <c r="AU246" s="23" t="s">
        <v>81</v>
      </c>
      <c r="AY246" s="23" t="s">
        <v>129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3" t="s">
        <v>79</v>
      </c>
      <c r="BK246" s="231">
        <f>ROUND(I246*H246,2)</f>
        <v>0</v>
      </c>
      <c r="BL246" s="23" t="s">
        <v>136</v>
      </c>
      <c r="BM246" s="23" t="s">
        <v>414</v>
      </c>
    </row>
    <row r="247" s="1" customFormat="1" ht="38.25" customHeight="1">
      <c r="B247" s="45"/>
      <c r="C247" s="220" t="s">
        <v>415</v>
      </c>
      <c r="D247" s="220" t="s">
        <v>131</v>
      </c>
      <c r="E247" s="221" t="s">
        <v>416</v>
      </c>
      <c r="F247" s="222" t="s">
        <v>417</v>
      </c>
      <c r="G247" s="223" t="s">
        <v>322</v>
      </c>
      <c r="H247" s="224">
        <v>15</v>
      </c>
      <c r="I247" s="225"/>
      <c r="J247" s="226">
        <f>ROUND(I247*H247,2)</f>
        <v>0</v>
      </c>
      <c r="K247" s="222" t="s">
        <v>135</v>
      </c>
      <c r="L247" s="71"/>
      <c r="M247" s="227" t="s">
        <v>21</v>
      </c>
      <c r="N247" s="228" t="s">
        <v>42</v>
      </c>
      <c r="O247" s="46"/>
      <c r="P247" s="229">
        <f>O247*H247</f>
        <v>0</v>
      </c>
      <c r="Q247" s="229">
        <v>0.00165</v>
      </c>
      <c r="R247" s="229">
        <f>Q247*H247</f>
        <v>0.024750000000000001</v>
      </c>
      <c r="S247" s="229">
        <v>0</v>
      </c>
      <c r="T247" s="230">
        <f>S247*H247</f>
        <v>0</v>
      </c>
      <c r="AR247" s="23" t="s">
        <v>136</v>
      </c>
      <c r="AT247" s="23" t="s">
        <v>131</v>
      </c>
      <c r="AU247" s="23" t="s">
        <v>81</v>
      </c>
      <c r="AY247" s="23" t="s">
        <v>129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79</v>
      </c>
      <c r="BK247" s="231">
        <f>ROUND(I247*H247,2)</f>
        <v>0</v>
      </c>
      <c r="BL247" s="23" t="s">
        <v>136</v>
      </c>
      <c r="BM247" s="23" t="s">
        <v>418</v>
      </c>
    </row>
    <row r="248" s="1" customFormat="1" ht="16.5" customHeight="1">
      <c r="B248" s="45"/>
      <c r="C248" s="265" t="s">
        <v>419</v>
      </c>
      <c r="D248" s="265" t="s">
        <v>264</v>
      </c>
      <c r="E248" s="266" t="s">
        <v>420</v>
      </c>
      <c r="F248" s="267" t="s">
        <v>421</v>
      </c>
      <c r="G248" s="268" t="s">
        <v>322</v>
      </c>
      <c r="H248" s="269">
        <v>1</v>
      </c>
      <c r="I248" s="270"/>
      <c r="J248" s="271">
        <f>ROUND(I248*H248,2)</f>
        <v>0</v>
      </c>
      <c r="K248" s="267" t="s">
        <v>135</v>
      </c>
      <c r="L248" s="272"/>
      <c r="M248" s="273" t="s">
        <v>21</v>
      </c>
      <c r="N248" s="274" t="s">
        <v>42</v>
      </c>
      <c r="O248" s="46"/>
      <c r="P248" s="229">
        <f>O248*H248</f>
        <v>0</v>
      </c>
      <c r="Q248" s="229">
        <v>0.016299999999999999</v>
      </c>
      <c r="R248" s="229">
        <f>Q248*H248</f>
        <v>0.016299999999999999</v>
      </c>
      <c r="S248" s="229">
        <v>0</v>
      </c>
      <c r="T248" s="230">
        <f>S248*H248</f>
        <v>0</v>
      </c>
      <c r="AR248" s="23" t="s">
        <v>170</v>
      </c>
      <c r="AT248" s="23" t="s">
        <v>264</v>
      </c>
      <c r="AU248" s="23" t="s">
        <v>81</v>
      </c>
      <c r="AY248" s="23" t="s">
        <v>129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23" t="s">
        <v>79</v>
      </c>
      <c r="BK248" s="231">
        <f>ROUND(I248*H248,2)</f>
        <v>0</v>
      </c>
      <c r="BL248" s="23" t="s">
        <v>136</v>
      </c>
      <c r="BM248" s="23" t="s">
        <v>422</v>
      </c>
    </row>
    <row r="249" s="11" customFormat="1">
      <c r="B249" s="232"/>
      <c r="C249" s="233"/>
      <c r="D249" s="234" t="s">
        <v>141</v>
      </c>
      <c r="E249" s="235" t="s">
        <v>21</v>
      </c>
      <c r="F249" s="236" t="s">
        <v>423</v>
      </c>
      <c r="G249" s="233"/>
      <c r="H249" s="235" t="s">
        <v>21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141</v>
      </c>
      <c r="AU249" s="242" t="s">
        <v>81</v>
      </c>
      <c r="AV249" s="11" t="s">
        <v>79</v>
      </c>
      <c r="AW249" s="11" t="s">
        <v>35</v>
      </c>
      <c r="AX249" s="11" t="s">
        <v>71</v>
      </c>
      <c r="AY249" s="242" t="s">
        <v>129</v>
      </c>
    </row>
    <row r="250" s="12" customFormat="1">
      <c r="B250" s="243"/>
      <c r="C250" s="244"/>
      <c r="D250" s="234" t="s">
        <v>141</v>
      </c>
      <c r="E250" s="245" t="s">
        <v>21</v>
      </c>
      <c r="F250" s="246" t="s">
        <v>79</v>
      </c>
      <c r="G250" s="244"/>
      <c r="H250" s="247">
        <v>1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AT250" s="253" t="s">
        <v>141</v>
      </c>
      <c r="AU250" s="253" t="s">
        <v>81</v>
      </c>
      <c r="AV250" s="12" t="s">
        <v>81</v>
      </c>
      <c r="AW250" s="12" t="s">
        <v>35</v>
      </c>
      <c r="AX250" s="12" t="s">
        <v>79</v>
      </c>
      <c r="AY250" s="253" t="s">
        <v>129</v>
      </c>
    </row>
    <row r="251" s="1" customFormat="1" ht="16.5" customHeight="1">
      <c r="B251" s="45"/>
      <c r="C251" s="265" t="s">
        <v>424</v>
      </c>
      <c r="D251" s="265" t="s">
        <v>264</v>
      </c>
      <c r="E251" s="266" t="s">
        <v>425</v>
      </c>
      <c r="F251" s="267" t="s">
        <v>426</v>
      </c>
      <c r="G251" s="268" t="s">
        <v>322</v>
      </c>
      <c r="H251" s="269">
        <v>6</v>
      </c>
      <c r="I251" s="270"/>
      <c r="J251" s="271">
        <f>ROUND(I251*H251,2)</f>
        <v>0</v>
      </c>
      <c r="K251" s="267" t="s">
        <v>135</v>
      </c>
      <c r="L251" s="272"/>
      <c r="M251" s="273" t="s">
        <v>21</v>
      </c>
      <c r="N251" s="274" t="s">
        <v>42</v>
      </c>
      <c r="O251" s="46"/>
      <c r="P251" s="229">
        <f>O251*H251</f>
        <v>0</v>
      </c>
      <c r="Q251" s="229">
        <v>0.00072000000000000005</v>
      </c>
      <c r="R251" s="229">
        <f>Q251*H251</f>
        <v>0.0043200000000000001</v>
      </c>
      <c r="S251" s="229">
        <v>0</v>
      </c>
      <c r="T251" s="230">
        <f>S251*H251</f>
        <v>0</v>
      </c>
      <c r="AR251" s="23" t="s">
        <v>170</v>
      </c>
      <c r="AT251" s="23" t="s">
        <v>264</v>
      </c>
      <c r="AU251" s="23" t="s">
        <v>81</v>
      </c>
      <c r="AY251" s="23" t="s">
        <v>129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23" t="s">
        <v>79</v>
      </c>
      <c r="BK251" s="231">
        <f>ROUND(I251*H251,2)</f>
        <v>0</v>
      </c>
      <c r="BL251" s="23" t="s">
        <v>136</v>
      </c>
      <c r="BM251" s="23" t="s">
        <v>427</v>
      </c>
    </row>
    <row r="252" s="1" customFormat="1" ht="16.5" customHeight="1">
      <c r="B252" s="45"/>
      <c r="C252" s="265" t="s">
        <v>428</v>
      </c>
      <c r="D252" s="265" t="s">
        <v>264</v>
      </c>
      <c r="E252" s="266" t="s">
        <v>429</v>
      </c>
      <c r="F252" s="267" t="s">
        <v>430</v>
      </c>
      <c r="G252" s="268" t="s">
        <v>322</v>
      </c>
      <c r="H252" s="269">
        <v>6</v>
      </c>
      <c r="I252" s="270"/>
      <c r="J252" s="271">
        <f>ROUND(I252*H252,2)</f>
        <v>0</v>
      </c>
      <c r="K252" s="267" t="s">
        <v>135</v>
      </c>
      <c r="L252" s="272"/>
      <c r="M252" s="273" t="s">
        <v>21</v>
      </c>
      <c r="N252" s="274" t="s">
        <v>42</v>
      </c>
      <c r="O252" s="46"/>
      <c r="P252" s="229">
        <f>O252*H252</f>
        <v>0</v>
      </c>
      <c r="Q252" s="229">
        <v>0.00064000000000000005</v>
      </c>
      <c r="R252" s="229">
        <f>Q252*H252</f>
        <v>0.0038400000000000005</v>
      </c>
      <c r="S252" s="229">
        <v>0</v>
      </c>
      <c r="T252" s="230">
        <f>S252*H252</f>
        <v>0</v>
      </c>
      <c r="AR252" s="23" t="s">
        <v>170</v>
      </c>
      <c r="AT252" s="23" t="s">
        <v>264</v>
      </c>
      <c r="AU252" s="23" t="s">
        <v>81</v>
      </c>
      <c r="AY252" s="23" t="s">
        <v>129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23" t="s">
        <v>79</v>
      </c>
      <c r="BK252" s="231">
        <f>ROUND(I252*H252,2)</f>
        <v>0</v>
      </c>
      <c r="BL252" s="23" t="s">
        <v>136</v>
      </c>
      <c r="BM252" s="23" t="s">
        <v>431</v>
      </c>
    </row>
    <row r="253" s="1" customFormat="1" ht="16.5" customHeight="1">
      <c r="B253" s="45"/>
      <c r="C253" s="265" t="s">
        <v>432</v>
      </c>
      <c r="D253" s="265" t="s">
        <v>264</v>
      </c>
      <c r="E253" s="266" t="s">
        <v>433</v>
      </c>
      <c r="F253" s="267" t="s">
        <v>434</v>
      </c>
      <c r="G253" s="268" t="s">
        <v>322</v>
      </c>
      <c r="H253" s="269">
        <v>1</v>
      </c>
      <c r="I253" s="270"/>
      <c r="J253" s="271">
        <f>ROUND(I253*H253,2)</f>
        <v>0</v>
      </c>
      <c r="K253" s="267" t="s">
        <v>135</v>
      </c>
      <c r="L253" s="272"/>
      <c r="M253" s="273" t="s">
        <v>21</v>
      </c>
      <c r="N253" s="274" t="s">
        <v>42</v>
      </c>
      <c r="O253" s="46"/>
      <c r="P253" s="229">
        <f>O253*H253</f>
        <v>0</v>
      </c>
      <c r="Q253" s="229">
        <v>0.0048999999999999998</v>
      </c>
      <c r="R253" s="229">
        <f>Q253*H253</f>
        <v>0.0048999999999999998</v>
      </c>
      <c r="S253" s="229">
        <v>0</v>
      </c>
      <c r="T253" s="230">
        <f>S253*H253</f>
        <v>0</v>
      </c>
      <c r="AR253" s="23" t="s">
        <v>170</v>
      </c>
      <c r="AT253" s="23" t="s">
        <v>264</v>
      </c>
      <c r="AU253" s="23" t="s">
        <v>81</v>
      </c>
      <c r="AY253" s="23" t="s">
        <v>129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3" t="s">
        <v>79</v>
      </c>
      <c r="BK253" s="231">
        <f>ROUND(I253*H253,2)</f>
        <v>0</v>
      </c>
      <c r="BL253" s="23" t="s">
        <v>136</v>
      </c>
      <c r="BM253" s="23" t="s">
        <v>435</v>
      </c>
    </row>
    <row r="254" s="1" customFormat="1" ht="16.5" customHeight="1">
      <c r="B254" s="45"/>
      <c r="C254" s="265" t="s">
        <v>436</v>
      </c>
      <c r="D254" s="265" t="s">
        <v>264</v>
      </c>
      <c r="E254" s="266" t="s">
        <v>437</v>
      </c>
      <c r="F254" s="267" t="s">
        <v>438</v>
      </c>
      <c r="G254" s="268" t="s">
        <v>322</v>
      </c>
      <c r="H254" s="269">
        <v>1</v>
      </c>
      <c r="I254" s="270"/>
      <c r="J254" s="271">
        <f>ROUND(I254*H254,2)</f>
        <v>0</v>
      </c>
      <c r="K254" s="267" t="s">
        <v>135</v>
      </c>
      <c r="L254" s="272"/>
      <c r="M254" s="273" t="s">
        <v>21</v>
      </c>
      <c r="N254" s="274" t="s">
        <v>42</v>
      </c>
      <c r="O254" s="46"/>
      <c r="P254" s="229">
        <f>O254*H254</f>
        <v>0</v>
      </c>
      <c r="Q254" s="229">
        <v>0.017000000000000001</v>
      </c>
      <c r="R254" s="229">
        <f>Q254*H254</f>
        <v>0.017000000000000001</v>
      </c>
      <c r="S254" s="229">
        <v>0</v>
      </c>
      <c r="T254" s="230">
        <f>S254*H254</f>
        <v>0</v>
      </c>
      <c r="AR254" s="23" t="s">
        <v>170</v>
      </c>
      <c r="AT254" s="23" t="s">
        <v>264</v>
      </c>
      <c r="AU254" s="23" t="s">
        <v>81</v>
      </c>
      <c r="AY254" s="23" t="s">
        <v>129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79</v>
      </c>
      <c r="BK254" s="231">
        <f>ROUND(I254*H254,2)</f>
        <v>0</v>
      </c>
      <c r="BL254" s="23" t="s">
        <v>136</v>
      </c>
      <c r="BM254" s="23" t="s">
        <v>439</v>
      </c>
    </row>
    <row r="255" s="1" customFormat="1" ht="38.25" customHeight="1">
      <c r="B255" s="45"/>
      <c r="C255" s="220" t="s">
        <v>440</v>
      </c>
      <c r="D255" s="220" t="s">
        <v>131</v>
      </c>
      <c r="E255" s="221" t="s">
        <v>441</v>
      </c>
      <c r="F255" s="222" t="s">
        <v>442</v>
      </c>
      <c r="G255" s="223" t="s">
        <v>322</v>
      </c>
      <c r="H255" s="224">
        <v>1</v>
      </c>
      <c r="I255" s="225"/>
      <c r="J255" s="226">
        <f>ROUND(I255*H255,2)</f>
        <v>0</v>
      </c>
      <c r="K255" s="222" t="s">
        <v>135</v>
      </c>
      <c r="L255" s="71"/>
      <c r="M255" s="227" t="s">
        <v>21</v>
      </c>
      <c r="N255" s="228" t="s">
        <v>42</v>
      </c>
      <c r="O255" s="46"/>
      <c r="P255" s="229">
        <f>O255*H255</f>
        <v>0</v>
      </c>
      <c r="Q255" s="229">
        <v>0.00174</v>
      </c>
      <c r="R255" s="229">
        <f>Q255*H255</f>
        <v>0.00174</v>
      </c>
      <c r="S255" s="229">
        <v>0</v>
      </c>
      <c r="T255" s="230">
        <f>S255*H255</f>
        <v>0</v>
      </c>
      <c r="AR255" s="23" t="s">
        <v>136</v>
      </c>
      <c r="AT255" s="23" t="s">
        <v>131</v>
      </c>
      <c r="AU255" s="23" t="s">
        <v>81</v>
      </c>
      <c r="AY255" s="23" t="s">
        <v>129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79</v>
      </c>
      <c r="BK255" s="231">
        <f>ROUND(I255*H255,2)</f>
        <v>0</v>
      </c>
      <c r="BL255" s="23" t="s">
        <v>136</v>
      </c>
      <c r="BM255" s="23" t="s">
        <v>443</v>
      </c>
    </row>
    <row r="256" s="1" customFormat="1" ht="25.5" customHeight="1">
      <c r="B256" s="45"/>
      <c r="C256" s="265" t="s">
        <v>444</v>
      </c>
      <c r="D256" s="265" t="s">
        <v>264</v>
      </c>
      <c r="E256" s="266" t="s">
        <v>445</v>
      </c>
      <c r="F256" s="267" t="s">
        <v>446</v>
      </c>
      <c r="G256" s="268" t="s">
        <v>322</v>
      </c>
      <c r="H256" s="269">
        <v>1</v>
      </c>
      <c r="I256" s="270"/>
      <c r="J256" s="271">
        <f>ROUND(I256*H256,2)</f>
        <v>0</v>
      </c>
      <c r="K256" s="267" t="s">
        <v>135</v>
      </c>
      <c r="L256" s="272"/>
      <c r="M256" s="273" t="s">
        <v>21</v>
      </c>
      <c r="N256" s="274" t="s">
        <v>42</v>
      </c>
      <c r="O256" s="46"/>
      <c r="P256" s="229">
        <f>O256*H256</f>
        <v>0</v>
      </c>
      <c r="Q256" s="229">
        <v>0.019699999999999999</v>
      </c>
      <c r="R256" s="229">
        <f>Q256*H256</f>
        <v>0.019699999999999999</v>
      </c>
      <c r="S256" s="229">
        <v>0</v>
      </c>
      <c r="T256" s="230">
        <f>S256*H256</f>
        <v>0</v>
      </c>
      <c r="AR256" s="23" t="s">
        <v>170</v>
      </c>
      <c r="AT256" s="23" t="s">
        <v>264</v>
      </c>
      <c r="AU256" s="23" t="s">
        <v>81</v>
      </c>
      <c r="AY256" s="23" t="s">
        <v>129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23" t="s">
        <v>79</v>
      </c>
      <c r="BK256" s="231">
        <f>ROUND(I256*H256,2)</f>
        <v>0</v>
      </c>
      <c r="BL256" s="23" t="s">
        <v>136</v>
      </c>
      <c r="BM256" s="23" t="s">
        <v>447</v>
      </c>
    </row>
    <row r="257" s="1" customFormat="1" ht="38.25" customHeight="1">
      <c r="B257" s="45"/>
      <c r="C257" s="220" t="s">
        <v>448</v>
      </c>
      <c r="D257" s="220" t="s">
        <v>131</v>
      </c>
      <c r="E257" s="221" t="s">
        <v>449</v>
      </c>
      <c r="F257" s="222" t="s">
        <v>450</v>
      </c>
      <c r="G257" s="223" t="s">
        <v>322</v>
      </c>
      <c r="H257" s="224">
        <v>9</v>
      </c>
      <c r="I257" s="225"/>
      <c r="J257" s="226">
        <f>ROUND(I257*H257,2)</f>
        <v>0</v>
      </c>
      <c r="K257" s="222" t="s">
        <v>135</v>
      </c>
      <c r="L257" s="71"/>
      <c r="M257" s="227" t="s">
        <v>21</v>
      </c>
      <c r="N257" s="228" t="s">
        <v>42</v>
      </c>
      <c r="O257" s="46"/>
      <c r="P257" s="229">
        <f>O257*H257</f>
        <v>0</v>
      </c>
      <c r="Q257" s="229">
        <v>0.0030100000000000001</v>
      </c>
      <c r="R257" s="229">
        <f>Q257*H257</f>
        <v>0.027089999999999999</v>
      </c>
      <c r="S257" s="229">
        <v>0</v>
      </c>
      <c r="T257" s="230">
        <f>S257*H257</f>
        <v>0</v>
      </c>
      <c r="AR257" s="23" t="s">
        <v>136</v>
      </c>
      <c r="AT257" s="23" t="s">
        <v>131</v>
      </c>
      <c r="AU257" s="23" t="s">
        <v>81</v>
      </c>
      <c r="AY257" s="23" t="s">
        <v>129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79</v>
      </c>
      <c r="BK257" s="231">
        <f>ROUND(I257*H257,2)</f>
        <v>0</v>
      </c>
      <c r="BL257" s="23" t="s">
        <v>136</v>
      </c>
      <c r="BM257" s="23" t="s">
        <v>451</v>
      </c>
    </row>
    <row r="258" s="1" customFormat="1" ht="16.5" customHeight="1">
      <c r="B258" s="45"/>
      <c r="C258" s="265" t="s">
        <v>182</v>
      </c>
      <c r="D258" s="265" t="s">
        <v>264</v>
      </c>
      <c r="E258" s="266" t="s">
        <v>452</v>
      </c>
      <c r="F258" s="267" t="s">
        <v>453</v>
      </c>
      <c r="G258" s="268" t="s">
        <v>322</v>
      </c>
      <c r="H258" s="269">
        <v>2</v>
      </c>
      <c r="I258" s="270"/>
      <c r="J258" s="271">
        <f>ROUND(I258*H258,2)</f>
        <v>0</v>
      </c>
      <c r="K258" s="267" t="s">
        <v>21</v>
      </c>
      <c r="L258" s="272"/>
      <c r="M258" s="273" t="s">
        <v>21</v>
      </c>
      <c r="N258" s="274" t="s">
        <v>42</v>
      </c>
      <c r="O258" s="46"/>
      <c r="P258" s="229">
        <f>O258*H258</f>
        <v>0</v>
      </c>
      <c r="Q258" s="229">
        <v>0.030200000000000001</v>
      </c>
      <c r="R258" s="229">
        <f>Q258*H258</f>
        <v>0.060400000000000002</v>
      </c>
      <c r="S258" s="229">
        <v>0</v>
      </c>
      <c r="T258" s="230">
        <f>S258*H258</f>
        <v>0</v>
      </c>
      <c r="AR258" s="23" t="s">
        <v>170</v>
      </c>
      <c r="AT258" s="23" t="s">
        <v>264</v>
      </c>
      <c r="AU258" s="23" t="s">
        <v>81</v>
      </c>
      <c r="AY258" s="23" t="s">
        <v>129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23" t="s">
        <v>79</v>
      </c>
      <c r="BK258" s="231">
        <f>ROUND(I258*H258,2)</f>
        <v>0</v>
      </c>
      <c r="BL258" s="23" t="s">
        <v>136</v>
      </c>
      <c r="BM258" s="23" t="s">
        <v>454</v>
      </c>
    </row>
    <row r="259" s="1" customFormat="1" ht="16.5" customHeight="1">
      <c r="B259" s="45"/>
      <c r="C259" s="265" t="s">
        <v>455</v>
      </c>
      <c r="D259" s="265" t="s">
        <v>264</v>
      </c>
      <c r="E259" s="266" t="s">
        <v>456</v>
      </c>
      <c r="F259" s="267" t="s">
        <v>457</v>
      </c>
      <c r="G259" s="268" t="s">
        <v>322</v>
      </c>
      <c r="H259" s="269">
        <v>6</v>
      </c>
      <c r="I259" s="270"/>
      <c r="J259" s="271">
        <f>ROUND(I259*H259,2)</f>
        <v>0</v>
      </c>
      <c r="K259" s="267" t="s">
        <v>135</v>
      </c>
      <c r="L259" s="272"/>
      <c r="M259" s="273" t="s">
        <v>21</v>
      </c>
      <c r="N259" s="274" t="s">
        <v>42</v>
      </c>
      <c r="O259" s="46"/>
      <c r="P259" s="229">
        <f>O259*H259</f>
        <v>0</v>
      </c>
      <c r="Q259" s="229">
        <v>0.00297</v>
      </c>
      <c r="R259" s="229">
        <f>Q259*H259</f>
        <v>0.017819999999999999</v>
      </c>
      <c r="S259" s="229">
        <v>0</v>
      </c>
      <c r="T259" s="230">
        <f>S259*H259</f>
        <v>0</v>
      </c>
      <c r="AR259" s="23" t="s">
        <v>170</v>
      </c>
      <c r="AT259" s="23" t="s">
        <v>264</v>
      </c>
      <c r="AU259" s="23" t="s">
        <v>81</v>
      </c>
      <c r="AY259" s="23" t="s">
        <v>129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79</v>
      </c>
      <c r="BK259" s="231">
        <f>ROUND(I259*H259,2)</f>
        <v>0</v>
      </c>
      <c r="BL259" s="23" t="s">
        <v>136</v>
      </c>
      <c r="BM259" s="23" t="s">
        <v>458</v>
      </c>
    </row>
    <row r="260" s="1" customFormat="1" ht="16.5" customHeight="1">
      <c r="B260" s="45"/>
      <c r="C260" s="265" t="s">
        <v>459</v>
      </c>
      <c r="D260" s="265" t="s">
        <v>264</v>
      </c>
      <c r="E260" s="266" t="s">
        <v>460</v>
      </c>
      <c r="F260" s="267" t="s">
        <v>461</v>
      </c>
      <c r="G260" s="268" t="s">
        <v>322</v>
      </c>
      <c r="H260" s="269">
        <v>6</v>
      </c>
      <c r="I260" s="270"/>
      <c r="J260" s="271">
        <f>ROUND(I260*H260,2)</f>
        <v>0</v>
      </c>
      <c r="K260" s="267" t="s">
        <v>135</v>
      </c>
      <c r="L260" s="272"/>
      <c r="M260" s="273" t="s">
        <v>21</v>
      </c>
      <c r="N260" s="274" t="s">
        <v>42</v>
      </c>
      <c r="O260" s="46"/>
      <c r="P260" s="229">
        <f>O260*H260</f>
        <v>0</v>
      </c>
      <c r="Q260" s="229">
        <v>0.0014</v>
      </c>
      <c r="R260" s="229">
        <f>Q260*H260</f>
        <v>0.0083999999999999995</v>
      </c>
      <c r="S260" s="229">
        <v>0</v>
      </c>
      <c r="T260" s="230">
        <f>S260*H260</f>
        <v>0</v>
      </c>
      <c r="AR260" s="23" t="s">
        <v>170</v>
      </c>
      <c r="AT260" s="23" t="s">
        <v>264</v>
      </c>
      <c r="AU260" s="23" t="s">
        <v>81</v>
      </c>
      <c r="AY260" s="23" t="s">
        <v>129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79</v>
      </c>
      <c r="BK260" s="231">
        <f>ROUND(I260*H260,2)</f>
        <v>0</v>
      </c>
      <c r="BL260" s="23" t="s">
        <v>136</v>
      </c>
      <c r="BM260" s="23" t="s">
        <v>462</v>
      </c>
    </row>
    <row r="261" s="1" customFormat="1" ht="16.5" customHeight="1">
      <c r="B261" s="45"/>
      <c r="C261" s="265" t="s">
        <v>463</v>
      </c>
      <c r="D261" s="265" t="s">
        <v>264</v>
      </c>
      <c r="E261" s="266" t="s">
        <v>464</v>
      </c>
      <c r="F261" s="267" t="s">
        <v>465</v>
      </c>
      <c r="G261" s="268" t="s">
        <v>322</v>
      </c>
      <c r="H261" s="269">
        <v>1</v>
      </c>
      <c r="I261" s="270"/>
      <c r="J261" s="271">
        <f>ROUND(I261*H261,2)</f>
        <v>0</v>
      </c>
      <c r="K261" s="267" t="s">
        <v>135</v>
      </c>
      <c r="L261" s="272"/>
      <c r="M261" s="273" t="s">
        <v>21</v>
      </c>
      <c r="N261" s="274" t="s">
        <v>42</v>
      </c>
      <c r="O261" s="46"/>
      <c r="P261" s="229">
        <f>O261*H261</f>
        <v>0</v>
      </c>
      <c r="Q261" s="229">
        <v>0.0114</v>
      </c>
      <c r="R261" s="229">
        <f>Q261*H261</f>
        <v>0.0114</v>
      </c>
      <c r="S261" s="229">
        <v>0</v>
      </c>
      <c r="T261" s="230">
        <f>S261*H261</f>
        <v>0</v>
      </c>
      <c r="AR261" s="23" t="s">
        <v>170</v>
      </c>
      <c r="AT261" s="23" t="s">
        <v>264</v>
      </c>
      <c r="AU261" s="23" t="s">
        <v>81</v>
      </c>
      <c r="AY261" s="23" t="s">
        <v>129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23" t="s">
        <v>79</v>
      </c>
      <c r="BK261" s="231">
        <f>ROUND(I261*H261,2)</f>
        <v>0</v>
      </c>
      <c r="BL261" s="23" t="s">
        <v>136</v>
      </c>
      <c r="BM261" s="23" t="s">
        <v>466</v>
      </c>
    </row>
    <row r="262" s="1" customFormat="1" ht="38.25" customHeight="1">
      <c r="B262" s="45"/>
      <c r="C262" s="220" t="s">
        <v>467</v>
      </c>
      <c r="D262" s="220" t="s">
        <v>131</v>
      </c>
      <c r="E262" s="221" t="s">
        <v>468</v>
      </c>
      <c r="F262" s="222" t="s">
        <v>469</v>
      </c>
      <c r="G262" s="223" t="s">
        <v>322</v>
      </c>
      <c r="H262" s="224">
        <v>4</v>
      </c>
      <c r="I262" s="225"/>
      <c r="J262" s="226">
        <f>ROUND(I262*H262,2)</f>
        <v>0</v>
      </c>
      <c r="K262" s="222" t="s">
        <v>135</v>
      </c>
      <c r="L262" s="71"/>
      <c r="M262" s="227" t="s">
        <v>21</v>
      </c>
      <c r="N262" s="228" t="s">
        <v>42</v>
      </c>
      <c r="O262" s="46"/>
      <c r="P262" s="229">
        <f>O262*H262</f>
        <v>0</v>
      </c>
      <c r="Q262" s="229">
        <v>0.0044900000000000001</v>
      </c>
      <c r="R262" s="229">
        <f>Q262*H262</f>
        <v>0.01796</v>
      </c>
      <c r="S262" s="229">
        <v>0</v>
      </c>
      <c r="T262" s="230">
        <f>S262*H262</f>
        <v>0</v>
      </c>
      <c r="AR262" s="23" t="s">
        <v>136</v>
      </c>
      <c r="AT262" s="23" t="s">
        <v>131</v>
      </c>
      <c r="AU262" s="23" t="s">
        <v>81</v>
      </c>
      <c r="AY262" s="23" t="s">
        <v>129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23" t="s">
        <v>79</v>
      </c>
      <c r="BK262" s="231">
        <f>ROUND(I262*H262,2)</f>
        <v>0</v>
      </c>
      <c r="BL262" s="23" t="s">
        <v>136</v>
      </c>
      <c r="BM262" s="23" t="s">
        <v>470</v>
      </c>
    </row>
    <row r="263" s="1" customFormat="1" ht="25.5" customHeight="1">
      <c r="B263" s="45"/>
      <c r="C263" s="265" t="s">
        <v>471</v>
      </c>
      <c r="D263" s="265" t="s">
        <v>264</v>
      </c>
      <c r="E263" s="266" t="s">
        <v>472</v>
      </c>
      <c r="F263" s="267" t="s">
        <v>473</v>
      </c>
      <c r="G263" s="268" t="s">
        <v>322</v>
      </c>
      <c r="H263" s="269">
        <v>1</v>
      </c>
      <c r="I263" s="270"/>
      <c r="J263" s="271">
        <f>ROUND(I263*H263,2)</f>
        <v>0</v>
      </c>
      <c r="K263" s="267" t="s">
        <v>135</v>
      </c>
      <c r="L263" s="272"/>
      <c r="M263" s="273" t="s">
        <v>21</v>
      </c>
      <c r="N263" s="274" t="s">
        <v>42</v>
      </c>
      <c r="O263" s="46"/>
      <c r="P263" s="229">
        <f>O263*H263</f>
        <v>0</v>
      </c>
      <c r="Q263" s="229">
        <v>0.050000000000000003</v>
      </c>
      <c r="R263" s="229">
        <f>Q263*H263</f>
        <v>0.050000000000000003</v>
      </c>
      <c r="S263" s="229">
        <v>0</v>
      </c>
      <c r="T263" s="230">
        <f>S263*H263</f>
        <v>0</v>
      </c>
      <c r="AR263" s="23" t="s">
        <v>170</v>
      </c>
      <c r="AT263" s="23" t="s">
        <v>264</v>
      </c>
      <c r="AU263" s="23" t="s">
        <v>81</v>
      </c>
      <c r="AY263" s="23" t="s">
        <v>129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3" t="s">
        <v>79</v>
      </c>
      <c r="BK263" s="231">
        <f>ROUND(I263*H263,2)</f>
        <v>0</v>
      </c>
      <c r="BL263" s="23" t="s">
        <v>136</v>
      </c>
      <c r="BM263" s="23" t="s">
        <v>474</v>
      </c>
    </row>
    <row r="264" s="1" customFormat="1" ht="25.5" customHeight="1">
      <c r="B264" s="45"/>
      <c r="C264" s="265" t="s">
        <v>475</v>
      </c>
      <c r="D264" s="265" t="s">
        <v>264</v>
      </c>
      <c r="E264" s="266" t="s">
        <v>476</v>
      </c>
      <c r="F264" s="267" t="s">
        <v>477</v>
      </c>
      <c r="G264" s="268" t="s">
        <v>322</v>
      </c>
      <c r="H264" s="269">
        <v>2</v>
      </c>
      <c r="I264" s="270"/>
      <c r="J264" s="271">
        <f>ROUND(I264*H264,2)</f>
        <v>0</v>
      </c>
      <c r="K264" s="267" t="s">
        <v>135</v>
      </c>
      <c r="L264" s="272"/>
      <c r="M264" s="273" t="s">
        <v>21</v>
      </c>
      <c r="N264" s="274" t="s">
        <v>42</v>
      </c>
      <c r="O264" s="46"/>
      <c r="P264" s="229">
        <f>O264*H264</f>
        <v>0</v>
      </c>
      <c r="Q264" s="229">
        <v>0.042999999999999997</v>
      </c>
      <c r="R264" s="229">
        <f>Q264*H264</f>
        <v>0.085999999999999993</v>
      </c>
      <c r="S264" s="229">
        <v>0</v>
      </c>
      <c r="T264" s="230">
        <f>S264*H264</f>
        <v>0</v>
      </c>
      <c r="AR264" s="23" t="s">
        <v>170</v>
      </c>
      <c r="AT264" s="23" t="s">
        <v>264</v>
      </c>
      <c r="AU264" s="23" t="s">
        <v>81</v>
      </c>
      <c r="AY264" s="23" t="s">
        <v>129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79</v>
      </c>
      <c r="BK264" s="231">
        <f>ROUND(I264*H264,2)</f>
        <v>0</v>
      </c>
      <c r="BL264" s="23" t="s">
        <v>136</v>
      </c>
      <c r="BM264" s="23" t="s">
        <v>478</v>
      </c>
    </row>
    <row r="265" s="1" customFormat="1" ht="25.5" customHeight="1">
      <c r="B265" s="45"/>
      <c r="C265" s="265" t="s">
        <v>479</v>
      </c>
      <c r="D265" s="265" t="s">
        <v>264</v>
      </c>
      <c r="E265" s="266" t="s">
        <v>480</v>
      </c>
      <c r="F265" s="267" t="s">
        <v>481</v>
      </c>
      <c r="G265" s="268" t="s">
        <v>322</v>
      </c>
      <c r="H265" s="269">
        <v>1</v>
      </c>
      <c r="I265" s="270"/>
      <c r="J265" s="271">
        <f>ROUND(I265*H265,2)</f>
        <v>0</v>
      </c>
      <c r="K265" s="267" t="s">
        <v>135</v>
      </c>
      <c r="L265" s="272"/>
      <c r="M265" s="273" t="s">
        <v>21</v>
      </c>
      <c r="N265" s="274" t="s">
        <v>42</v>
      </c>
      <c r="O265" s="46"/>
      <c r="P265" s="229">
        <f>O265*H265</f>
        <v>0</v>
      </c>
      <c r="Q265" s="229">
        <v>0.042000000000000003</v>
      </c>
      <c r="R265" s="229">
        <f>Q265*H265</f>
        <v>0.042000000000000003</v>
      </c>
      <c r="S265" s="229">
        <v>0</v>
      </c>
      <c r="T265" s="230">
        <f>S265*H265</f>
        <v>0</v>
      </c>
      <c r="AR265" s="23" t="s">
        <v>170</v>
      </c>
      <c r="AT265" s="23" t="s">
        <v>264</v>
      </c>
      <c r="AU265" s="23" t="s">
        <v>81</v>
      </c>
      <c r="AY265" s="23" t="s">
        <v>129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23" t="s">
        <v>79</v>
      </c>
      <c r="BK265" s="231">
        <f>ROUND(I265*H265,2)</f>
        <v>0</v>
      </c>
      <c r="BL265" s="23" t="s">
        <v>136</v>
      </c>
      <c r="BM265" s="23" t="s">
        <v>482</v>
      </c>
    </row>
    <row r="266" s="1" customFormat="1" ht="25.5" customHeight="1">
      <c r="B266" s="45"/>
      <c r="C266" s="220" t="s">
        <v>483</v>
      </c>
      <c r="D266" s="220" t="s">
        <v>131</v>
      </c>
      <c r="E266" s="221" t="s">
        <v>484</v>
      </c>
      <c r="F266" s="222" t="s">
        <v>485</v>
      </c>
      <c r="G266" s="223" t="s">
        <v>173</v>
      </c>
      <c r="H266" s="224">
        <v>4</v>
      </c>
      <c r="I266" s="225"/>
      <c r="J266" s="226">
        <f>ROUND(I266*H266,2)</f>
        <v>0</v>
      </c>
      <c r="K266" s="222" t="s">
        <v>135</v>
      </c>
      <c r="L266" s="71"/>
      <c r="M266" s="227" t="s">
        <v>21</v>
      </c>
      <c r="N266" s="228" t="s">
        <v>42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AR266" s="23" t="s">
        <v>136</v>
      </c>
      <c r="AT266" s="23" t="s">
        <v>131</v>
      </c>
      <c r="AU266" s="23" t="s">
        <v>81</v>
      </c>
      <c r="AY266" s="23" t="s">
        <v>129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79</v>
      </c>
      <c r="BK266" s="231">
        <f>ROUND(I266*H266,2)</f>
        <v>0</v>
      </c>
      <c r="BL266" s="23" t="s">
        <v>136</v>
      </c>
      <c r="BM266" s="23" t="s">
        <v>486</v>
      </c>
    </row>
    <row r="267" s="11" customFormat="1">
      <c r="B267" s="232"/>
      <c r="C267" s="233"/>
      <c r="D267" s="234" t="s">
        <v>141</v>
      </c>
      <c r="E267" s="235" t="s">
        <v>21</v>
      </c>
      <c r="F267" s="236" t="s">
        <v>487</v>
      </c>
      <c r="G267" s="233"/>
      <c r="H267" s="235" t="s">
        <v>21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141</v>
      </c>
      <c r="AU267" s="242" t="s">
        <v>81</v>
      </c>
      <c r="AV267" s="11" t="s">
        <v>79</v>
      </c>
      <c r="AW267" s="11" t="s">
        <v>35</v>
      </c>
      <c r="AX267" s="11" t="s">
        <v>71</v>
      </c>
      <c r="AY267" s="242" t="s">
        <v>129</v>
      </c>
    </row>
    <row r="268" s="12" customFormat="1">
      <c r="B268" s="243"/>
      <c r="C268" s="244"/>
      <c r="D268" s="234" t="s">
        <v>141</v>
      </c>
      <c r="E268" s="245" t="s">
        <v>21</v>
      </c>
      <c r="F268" s="246" t="s">
        <v>136</v>
      </c>
      <c r="G268" s="244"/>
      <c r="H268" s="247">
        <v>4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AT268" s="253" t="s">
        <v>141</v>
      </c>
      <c r="AU268" s="253" t="s">
        <v>81</v>
      </c>
      <c r="AV268" s="12" t="s">
        <v>81</v>
      </c>
      <c r="AW268" s="12" t="s">
        <v>35</v>
      </c>
      <c r="AX268" s="12" t="s">
        <v>79</v>
      </c>
      <c r="AY268" s="253" t="s">
        <v>129</v>
      </c>
    </row>
    <row r="269" s="1" customFormat="1" ht="16.5" customHeight="1">
      <c r="B269" s="45"/>
      <c r="C269" s="265" t="s">
        <v>488</v>
      </c>
      <c r="D269" s="265" t="s">
        <v>264</v>
      </c>
      <c r="E269" s="266" t="s">
        <v>489</v>
      </c>
      <c r="F269" s="267" t="s">
        <v>490</v>
      </c>
      <c r="G269" s="268" t="s">
        <v>173</v>
      </c>
      <c r="H269" s="269">
        <v>4.3719999999999999</v>
      </c>
      <c r="I269" s="270"/>
      <c r="J269" s="271">
        <f>ROUND(I269*H269,2)</f>
        <v>0</v>
      </c>
      <c r="K269" s="267" t="s">
        <v>135</v>
      </c>
      <c r="L269" s="272"/>
      <c r="M269" s="273" t="s">
        <v>21</v>
      </c>
      <c r="N269" s="274" t="s">
        <v>42</v>
      </c>
      <c r="O269" s="46"/>
      <c r="P269" s="229">
        <f>O269*H269</f>
        <v>0</v>
      </c>
      <c r="Q269" s="229">
        <v>0.00027</v>
      </c>
      <c r="R269" s="229">
        <f>Q269*H269</f>
        <v>0.0011804400000000001</v>
      </c>
      <c r="S269" s="229">
        <v>0</v>
      </c>
      <c r="T269" s="230">
        <f>S269*H269</f>
        <v>0</v>
      </c>
      <c r="AR269" s="23" t="s">
        <v>170</v>
      </c>
      <c r="AT269" s="23" t="s">
        <v>264</v>
      </c>
      <c r="AU269" s="23" t="s">
        <v>81</v>
      </c>
      <c r="AY269" s="23" t="s">
        <v>129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79</v>
      </c>
      <c r="BK269" s="231">
        <f>ROUND(I269*H269,2)</f>
        <v>0</v>
      </c>
      <c r="BL269" s="23" t="s">
        <v>136</v>
      </c>
      <c r="BM269" s="23" t="s">
        <v>491</v>
      </c>
    </row>
    <row r="270" s="12" customFormat="1">
      <c r="B270" s="243"/>
      <c r="C270" s="244"/>
      <c r="D270" s="234" t="s">
        <v>141</v>
      </c>
      <c r="E270" s="245" t="s">
        <v>21</v>
      </c>
      <c r="F270" s="246" t="s">
        <v>492</v>
      </c>
      <c r="G270" s="244"/>
      <c r="H270" s="247">
        <v>4.3719999999999999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141</v>
      </c>
      <c r="AU270" s="253" t="s">
        <v>81</v>
      </c>
      <c r="AV270" s="12" t="s">
        <v>81</v>
      </c>
      <c r="AW270" s="12" t="s">
        <v>35</v>
      </c>
      <c r="AX270" s="12" t="s">
        <v>79</v>
      </c>
      <c r="AY270" s="253" t="s">
        <v>129</v>
      </c>
    </row>
    <row r="271" s="1" customFormat="1" ht="25.5" customHeight="1">
      <c r="B271" s="45"/>
      <c r="C271" s="220" t="s">
        <v>493</v>
      </c>
      <c r="D271" s="220" t="s">
        <v>131</v>
      </c>
      <c r="E271" s="221" t="s">
        <v>494</v>
      </c>
      <c r="F271" s="222" t="s">
        <v>495</v>
      </c>
      <c r="G271" s="223" t="s">
        <v>173</v>
      </c>
      <c r="H271" s="224">
        <v>2.5</v>
      </c>
      <c r="I271" s="225"/>
      <c r="J271" s="226">
        <f>ROUND(I271*H271,2)</f>
        <v>0</v>
      </c>
      <c r="K271" s="222" t="s">
        <v>135</v>
      </c>
      <c r="L271" s="71"/>
      <c r="M271" s="227" t="s">
        <v>21</v>
      </c>
      <c r="N271" s="228" t="s">
        <v>42</v>
      </c>
      <c r="O271" s="46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AR271" s="23" t="s">
        <v>136</v>
      </c>
      <c r="AT271" s="23" t="s">
        <v>131</v>
      </c>
      <c r="AU271" s="23" t="s">
        <v>81</v>
      </c>
      <c r="AY271" s="23" t="s">
        <v>129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23" t="s">
        <v>79</v>
      </c>
      <c r="BK271" s="231">
        <f>ROUND(I271*H271,2)</f>
        <v>0</v>
      </c>
      <c r="BL271" s="23" t="s">
        <v>136</v>
      </c>
      <c r="BM271" s="23" t="s">
        <v>496</v>
      </c>
    </row>
    <row r="272" s="11" customFormat="1">
      <c r="B272" s="232"/>
      <c r="C272" s="233"/>
      <c r="D272" s="234" t="s">
        <v>141</v>
      </c>
      <c r="E272" s="235" t="s">
        <v>21</v>
      </c>
      <c r="F272" s="236" t="s">
        <v>497</v>
      </c>
      <c r="G272" s="233"/>
      <c r="H272" s="235" t="s">
        <v>21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141</v>
      </c>
      <c r="AU272" s="242" t="s">
        <v>81</v>
      </c>
      <c r="AV272" s="11" t="s">
        <v>79</v>
      </c>
      <c r="AW272" s="11" t="s">
        <v>35</v>
      </c>
      <c r="AX272" s="11" t="s">
        <v>71</v>
      </c>
      <c r="AY272" s="242" t="s">
        <v>129</v>
      </c>
    </row>
    <row r="273" s="12" customFormat="1">
      <c r="B273" s="243"/>
      <c r="C273" s="244"/>
      <c r="D273" s="234" t="s">
        <v>141</v>
      </c>
      <c r="E273" s="245" t="s">
        <v>21</v>
      </c>
      <c r="F273" s="246" t="s">
        <v>498</v>
      </c>
      <c r="G273" s="244"/>
      <c r="H273" s="247">
        <v>2.5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AT273" s="253" t="s">
        <v>141</v>
      </c>
      <c r="AU273" s="253" t="s">
        <v>81</v>
      </c>
      <c r="AV273" s="12" t="s">
        <v>81</v>
      </c>
      <c r="AW273" s="12" t="s">
        <v>35</v>
      </c>
      <c r="AX273" s="12" t="s">
        <v>79</v>
      </c>
      <c r="AY273" s="253" t="s">
        <v>129</v>
      </c>
    </row>
    <row r="274" s="1" customFormat="1" ht="16.5" customHeight="1">
      <c r="B274" s="45"/>
      <c r="C274" s="265" t="s">
        <v>499</v>
      </c>
      <c r="D274" s="265" t="s">
        <v>264</v>
      </c>
      <c r="E274" s="266" t="s">
        <v>500</v>
      </c>
      <c r="F274" s="267" t="s">
        <v>501</v>
      </c>
      <c r="G274" s="268" t="s">
        <v>173</v>
      </c>
      <c r="H274" s="269">
        <v>2.7330000000000001</v>
      </c>
      <c r="I274" s="270"/>
      <c r="J274" s="271">
        <f>ROUND(I274*H274,2)</f>
        <v>0</v>
      </c>
      <c r="K274" s="267" t="s">
        <v>135</v>
      </c>
      <c r="L274" s="272"/>
      <c r="M274" s="273" t="s">
        <v>21</v>
      </c>
      <c r="N274" s="274" t="s">
        <v>42</v>
      </c>
      <c r="O274" s="46"/>
      <c r="P274" s="229">
        <f>O274*H274</f>
        <v>0</v>
      </c>
      <c r="Q274" s="229">
        <v>0.00214</v>
      </c>
      <c r="R274" s="229">
        <f>Q274*H274</f>
        <v>0.0058486200000000006</v>
      </c>
      <c r="S274" s="229">
        <v>0</v>
      </c>
      <c r="T274" s="230">
        <f>S274*H274</f>
        <v>0</v>
      </c>
      <c r="AR274" s="23" t="s">
        <v>170</v>
      </c>
      <c r="AT274" s="23" t="s">
        <v>264</v>
      </c>
      <c r="AU274" s="23" t="s">
        <v>81</v>
      </c>
      <c r="AY274" s="23" t="s">
        <v>129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79</v>
      </c>
      <c r="BK274" s="231">
        <f>ROUND(I274*H274,2)</f>
        <v>0</v>
      </c>
      <c r="BL274" s="23" t="s">
        <v>136</v>
      </c>
      <c r="BM274" s="23" t="s">
        <v>502</v>
      </c>
    </row>
    <row r="275" s="12" customFormat="1">
      <c r="B275" s="243"/>
      <c r="C275" s="244"/>
      <c r="D275" s="234" t="s">
        <v>141</v>
      </c>
      <c r="E275" s="245" t="s">
        <v>21</v>
      </c>
      <c r="F275" s="246" t="s">
        <v>503</v>
      </c>
      <c r="G275" s="244"/>
      <c r="H275" s="247">
        <v>2.7330000000000001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AT275" s="253" t="s">
        <v>141</v>
      </c>
      <c r="AU275" s="253" t="s">
        <v>81</v>
      </c>
      <c r="AV275" s="12" t="s">
        <v>81</v>
      </c>
      <c r="AW275" s="12" t="s">
        <v>35</v>
      </c>
      <c r="AX275" s="12" t="s">
        <v>79</v>
      </c>
      <c r="AY275" s="253" t="s">
        <v>129</v>
      </c>
    </row>
    <row r="276" s="1" customFormat="1" ht="25.5" customHeight="1">
      <c r="B276" s="45"/>
      <c r="C276" s="220" t="s">
        <v>504</v>
      </c>
      <c r="D276" s="220" t="s">
        <v>131</v>
      </c>
      <c r="E276" s="221" t="s">
        <v>505</v>
      </c>
      <c r="F276" s="222" t="s">
        <v>506</v>
      </c>
      <c r="G276" s="223" t="s">
        <v>173</v>
      </c>
      <c r="H276" s="224">
        <v>26</v>
      </c>
      <c r="I276" s="225"/>
      <c r="J276" s="226">
        <f>ROUND(I276*H276,2)</f>
        <v>0</v>
      </c>
      <c r="K276" s="222" t="s">
        <v>135</v>
      </c>
      <c r="L276" s="71"/>
      <c r="M276" s="227" t="s">
        <v>21</v>
      </c>
      <c r="N276" s="228" t="s">
        <v>42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AR276" s="23" t="s">
        <v>136</v>
      </c>
      <c r="AT276" s="23" t="s">
        <v>131</v>
      </c>
      <c r="AU276" s="23" t="s">
        <v>81</v>
      </c>
      <c r="AY276" s="23" t="s">
        <v>129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79</v>
      </c>
      <c r="BK276" s="231">
        <f>ROUND(I276*H276,2)</f>
        <v>0</v>
      </c>
      <c r="BL276" s="23" t="s">
        <v>136</v>
      </c>
      <c r="BM276" s="23" t="s">
        <v>507</v>
      </c>
    </row>
    <row r="277" s="1" customFormat="1" ht="16.5" customHeight="1">
      <c r="B277" s="45"/>
      <c r="C277" s="265" t="s">
        <v>508</v>
      </c>
      <c r="D277" s="265" t="s">
        <v>264</v>
      </c>
      <c r="E277" s="266" t="s">
        <v>509</v>
      </c>
      <c r="F277" s="267" t="s">
        <v>510</v>
      </c>
      <c r="G277" s="268" t="s">
        <v>173</v>
      </c>
      <c r="H277" s="269">
        <v>28.417999999999999</v>
      </c>
      <c r="I277" s="270"/>
      <c r="J277" s="271">
        <f>ROUND(I277*H277,2)</f>
        <v>0</v>
      </c>
      <c r="K277" s="267" t="s">
        <v>135</v>
      </c>
      <c r="L277" s="272"/>
      <c r="M277" s="273" t="s">
        <v>21</v>
      </c>
      <c r="N277" s="274" t="s">
        <v>42</v>
      </c>
      <c r="O277" s="46"/>
      <c r="P277" s="229">
        <f>O277*H277</f>
        <v>0</v>
      </c>
      <c r="Q277" s="229">
        <v>0.0021800000000000001</v>
      </c>
      <c r="R277" s="229">
        <f>Q277*H277</f>
        <v>0.061951239999999998</v>
      </c>
      <c r="S277" s="229">
        <v>0</v>
      </c>
      <c r="T277" s="230">
        <f>S277*H277</f>
        <v>0</v>
      </c>
      <c r="AR277" s="23" t="s">
        <v>170</v>
      </c>
      <c r="AT277" s="23" t="s">
        <v>264</v>
      </c>
      <c r="AU277" s="23" t="s">
        <v>81</v>
      </c>
      <c r="AY277" s="23" t="s">
        <v>129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23" t="s">
        <v>79</v>
      </c>
      <c r="BK277" s="231">
        <f>ROUND(I277*H277,2)</f>
        <v>0</v>
      </c>
      <c r="BL277" s="23" t="s">
        <v>136</v>
      </c>
      <c r="BM277" s="23" t="s">
        <v>511</v>
      </c>
    </row>
    <row r="278" s="12" customFormat="1">
      <c r="B278" s="243"/>
      <c r="C278" s="244"/>
      <c r="D278" s="234" t="s">
        <v>141</v>
      </c>
      <c r="E278" s="245" t="s">
        <v>21</v>
      </c>
      <c r="F278" s="246" t="s">
        <v>512</v>
      </c>
      <c r="G278" s="244"/>
      <c r="H278" s="247">
        <v>28.417999999999999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141</v>
      </c>
      <c r="AU278" s="253" t="s">
        <v>81</v>
      </c>
      <c r="AV278" s="12" t="s">
        <v>81</v>
      </c>
      <c r="AW278" s="12" t="s">
        <v>35</v>
      </c>
      <c r="AX278" s="12" t="s">
        <v>79</v>
      </c>
      <c r="AY278" s="253" t="s">
        <v>129</v>
      </c>
    </row>
    <row r="279" s="1" customFormat="1" ht="25.5" customHeight="1">
      <c r="B279" s="45"/>
      <c r="C279" s="220" t="s">
        <v>513</v>
      </c>
      <c r="D279" s="220" t="s">
        <v>131</v>
      </c>
      <c r="E279" s="221" t="s">
        <v>514</v>
      </c>
      <c r="F279" s="222" t="s">
        <v>515</v>
      </c>
      <c r="G279" s="223" t="s">
        <v>173</v>
      </c>
      <c r="H279" s="224">
        <v>246</v>
      </c>
      <c r="I279" s="225"/>
      <c r="J279" s="226">
        <f>ROUND(I279*H279,2)</f>
        <v>0</v>
      </c>
      <c r="K279" s="222" t="s">
        <v>135</v>
      </c>
      <c r="L279" s="71"/>
      <c r="M279" s="227" t="s">
        <v>21</v>
      </c>
      <c r="N279" s="228" t="s">
        <v>42</v>
      </c>
      <c r="O279" s="46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AR279" s="23" t="s">
        <v>136</v>
      </c>
      <c r="AT279" s="23" t="s">
        <v>131</v>
      </c>
      <c r="AU279" s="23" t="s">
        <v>81</v>
      </c>
      <c r="AY279" s="23" t="s">
        <v>129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3" t="s">
        <v>79</v>
      </c>
      <c r="BK279" s="231">
        <f>ROUND(I279*H279,2)</f>
        <v>0</v>
      </c>
      <c r="BL279" s="23" t="s">
        <v>136</v>
      </c>
      <c r="BM279" s="23" t="s">
        <v>516</v>
      </c>
    </row>
    <row r="280" s="11" customFormat="1">
      <c r="B280" s="232"/>
      <c r="C280" s="233"/>
      <c r="D280" s="234" t="s">
        <v>141</v>
      </c>
      <c r="E280" s="235" t="s">
        <v>21</v>
      </c>
      <c r="F280" s="236" t="s">
        <v>517</v>
      </c>
      <c r="G280" s="233"/>
      <c r="H280" s="235" t="s">
        <v>21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AT280" s="242" t="s">
        <v>141</v>
      </c>
      <c r="AU280" s="242" t="s">
        <v>81</v>
      </c>
      <c r="AV280" s="11" t="s">
        <v>79</v>
      </c>
      <c r="AW280" s="11" t="s">
        <v>35</v>
      </c>
      <c r="AX280" s="11" t="s">
        <v>71</v>
      </c>
      <c r="AY280" s="242" t="s">
        <v>129</v>
      </c>
    </row>
    <row r="281" s="12" customFormat="1">
      <c r="B281" s="243"/>
      <c r="C281" s="244"/>
      <c r="D281" s="234" t="s">
        <v>141</v>
      </c>
      <c r="E281" s="245" t="s">
        <v>21</v>
      </c>
      <c r="F281" s="246" t="s">
        <v>518</v>
      </c>
      <c r="G281" s="244"/>
      <c r="H281" s="247">
        <v>231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AT281" s="253" t="s">
        <v>141</v>
      </c>
      <c r="AU281" s="253" t="s">
        <v>81</v>
      </c>
      <c r="AV281" s="12" t="s">
        <v>81</v>
      </c>
      <c r="AW281" s="12" t="s">
        <v>35</v>
      </c>
      <c r="AX281" s="12" t="s">
        <v>71</v>
      </c>
      <c r="AY281" s="253" t="s">
        <v>129</v>
      </c>
    </row>
    <row r="282" s="11" customFormat="1">
      <c r="B282" s="232"/>
      <c r="C282" s="233"/>
      <c r="D282" s="234" t="s">
        <v>141</v>
      </c>
      <c r="E282" s="235" t="s">
        <v>21</v>
      </c>
      <c r="F282" s="236" t="s">
        <v>519</v>
      </c>
      <c r="G282" s="233"/>
      <c r="H282" s="235" t="s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AT282" s="242" t="s">
        <v>141</v>
      </c>
      <c r="AU282" s="242" t="s">
        <v>81</v>
      </c>
      <c r="AV282" s="11" t="s">
        <v>79</v>
      </c>
      <c r="AW282" s="11" t="s">
        <v>35</v>
      </c>
      <c r="AX282" s="11" t="s">
        <v>71</v>
      </c>
      <c r="AY282" s="242" t="s">
        <v>129</v>
      </c>
    </row>
    <row r="283" s="12" customFormat="1">
      <c r="B283" s="243"/>
      <c r="C283" s="244"/>
      <c r="D283" s="234" t="s">
        <v>141</v>
      </c>
      <c r="E283" s="245" t="s">
        <v>21</v>
      </c>
      <c r="F283" s="246" t="s">
        <v>520</v>
      </c>
      <c r="G283" s="244"/>
      <c r="H283" s="247">
        <v>15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AT283" s="253" t="s">
        <v>141</v>
      </c>
      <c r="AU283" s="253" t="s">
        <v>81</v>
      </c>
      <c r="AV283" s="12" t="s">
        <v>81</v>
      </c>
      <c r="AW283" s="12" t="s">
        <v>35</v>
      </c>
      <c r="AX283" s="12" t="s">
        <v>71</v>
      </c>
      <c r="AY283" s="253" t="s">
        <v>129</v>
      </c>
    </row>
    <row r="284" s="13" customFormat="1">
      <c r="B284" s="254"/>
      <c r="C284" s="255"/>
      <c r="D284" s="234" t="s">
        <v>141</v>
      </c>
      <c r="E284" s="256" t="s">
        <v>21</v>
      </c>
      <c r="F284" s="257" t="s">
        <v>161</v>
      </c>
      <c r="G284" s="255"/>
      <c r="H284" s="258">
        <v>246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AT284" s="264" t="s">
        <v>141</v>
      </c>
      <c r="AU284" s="264" t="s">
        <v>81</v>
      </c>
      <c r="AV284" s="13" t="s">
        <v>136</v>
      </c>
      <c r="AW284" s="13" t="s">
        <v>35</v>
      </c>
      <c r="AX284" s="13" t="s">
        <v>79</v>
      </c>
      <c r="AY284" s="264" t="s">
        <v>129</v>
      </c>
    </row>
    <row r="285" s="1" customFormat="1" ht="25.5" customHeight="1">
      <c r="B285" s="45"/>
      <c r="C285" s="265" t="s">
        <v>521</v>
      </c>
      <c r="D285" s="265" t="s">
        <v>264</v>
      </c>
      <c r="E285" s="266" t="s">
        <v>522</v>
      </c>
      <c r="F285" s="267" t="s">
        <v>523</v>
      </c>
      <c r="G285" s="268" t="s">
        <v>173</v>
      </c>
      <c r="H285" s="269">
        <v>268.87799999999999</v>
      </c>
      <c r="I285" s="270"/>
      <c r="J285" s="271">
        <f>ROUND(I285*H285,2)</f>
        <v>0</v>
      </c>
      <c r="K285" s="267" t="s">
        <v>135</v>
      </c>
      <c r="L285" s="272"/>
      <c r="M285" s="273" t="s">
        <v>21</v>
      </c>
      <c r="N285" s="274" t="s">
        <v>42</v>
      </c>
      <c r="O285" s="46"/>
      <c r="P285" s="229">
        <f>O285*H285</f>
        <v>0</v>
      </c>
      <c r="Q285" s="229">
        <v>0.01328</v>
      </c>
      <c r="R285" s="229">
        <f>Q285*H285</f>
        <v>3.5706998400000001</v>
      </c>
      <c r="S285" s="229">
        <v>0</v>
      </c>
      <c r="T285" s="230">
        <f>S285*H285</f>
        <v>0</v>
      </c>
      <c r="AR285" s="23" t="s">
        <v>170</v>
      </c>
      <c r="AT285" s="23" t="s">
        <v>264</v>
      </c>
      <c r="AU285" s="23" t="s">
        <v>81</v>
      </c>
      <c r="AY285" s="23" t="s">
        <v>129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23" t="s">
        <v>79</v>
      </c>
      <c r="BK285" s="231">
        <f>ROUND(I285*H285,2)</f>
        <v>0</v>
      </c>
      <c r="BL285" s="23" t="s">
        <v>136</v>
      </c>
      <c r="BM285" s="23" t="s">
        <v>524</v>
      </c>
    </row>
    <row r="286" s="1" customFormat="1" ht="25.5" customHeight="1">
      <c r="B286" s="45"/>
      <c r="C286" s="220" t="s">
        <v>525</v>
      </c>
      <c r="D286" s="220" t="s">
        <v>131</v>
      </c>
      <c r="E286" s="221" t="s">
        <v>526</v>
      </c>
      <c r="F286" s="222" t="s">
        <v>527</v>
      </c>
      <c r="G286" s="223" t="s">
        <v>322</v>
      </c>
      <c r="H286" s="224">
        <v>2</v>
      </c>
      <c r="I286" s="225"/>
      <c r="J286" s="226">
        <f>ROUND(I286*H286,2)</f>
        <v>0</v>
      </c>
      <c r="K286" s="222" t="s">
        <v>135</v>
      </c>
      <c r="L286" s="71"/>
      <c r="M286" s="227" t="s">
        <v>21</v>
      </c>
      <c r="N286" s="228" t="s">
        <v>42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" t="s">
        <v>136</v>
      </c>
      <c r="AT286" s="23" t="s">
        <v>131</v>
      </c>
      <c r="AU286" s="23" t="s">
        <v>81</v>
      </c>
      <c r="AY286" s="23" t="s">
        <v>129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79</v>
      </c>
      <c r="BK286" s="231">
        <f>ROUND(I286*H286,2)</f>
        <v>0</v>
      </c>
      <c r="BL286" s="23" t="s">
        <v>136</v>
      </c>
      <c r="BM286" s="23" t="s">
        <v>528</v>
      </c>
    </row>
    <row r="287" s="11" customFormat="1">
      <c r="B287" s="232"/>
      <c r="C287" s="233"/>
      <c r="D287" s="234" t="s">
        <v>141</v>
      </c>
      <c r="E287" s="235" t="s">
        <v>21</v>
      </c>
      <c r="F287" s="236" t="s">
        <v>529</v>
      </c>
      <c r="G287" s="233"/>
      <c r="H287" s="235" t="s">
        <v>21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AT287" s="242" t="s">
        <v>141</v>
      </c>
      <c r="AU287" s="242" t="s">
        <v>81</v>
      </c>
      <c r="AV287" s="11" t="s">
        <v>79</v>
      </c>
      <c r="AW287" s="11" t="s">
        <v>35</v>
      </c>
      <c r="AX287" s="11" t="s">
        <v>71</v>
      </c>
      <c r="AY287" s="242" t="s">
        <v>129</v>
      </c>
    </row>
    <row r="288" s="12" customFormat="1">
      <c r="B288" s="243"/>
      <c r="C288" s="244"/>
      <c r="D288" s="234" t="s">
        <v>141</v>
      </c>
      <c r="E288" s="245" t="s">
        <v>21</v>
      </c>
      <c r="F288" s="246" t="s">
        <v>530</v>
      </c>
      <c r="G288" s="244"/>
      <c r="H288" s="247">
        <v>2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141</v>
      </c>
      <c r="AU288" s="253" t="s">
        <v>81</v>
      </c>
      <c r="AV288" s="12" t="s">
        <v>81</v>
      </c>
      <c r="AW288" s="12" t="s">
        <v>35</v>
      </c>
      <c r="AX288" s="12" t="s">
        <v>79</v>
      </c>
      <c r="AY288" s="253" t="s">
        <v>129</v>
      </c>
    </row>
    <row r="289" s="1" customFormat="1" ht="16.5" customHeight="1">
      <c r="B289" s="45"/>
      <c r="C289" s="265" t="s">
        <v>531</v>
      </c>
      <c r="D289" s="265" t="s">
        <v>264</v>
      </c>
      <c r="E289" s="266" t="s">
        <v>532</v>
      </c>
      <c r="F289" s="267" t="s">
        <v>533</v>
      </c>
      <c r="G289" s="268" t="s">
        <v>322</v>
      </c>
      <c r="H289" s="269">
        <v>2</v>
      </c>
      <c r="I289" s="270"/>
      <c r="J289" s="271">
        <f>ROUND(I289*H289,2)</f>
        <v>0</v>
      </c>
      <c r="K289" s="267" t="s">
        <v>135</v>
      </c>
      <c r="L289" s="272"/>
      <c r="M289" s="273" t="s">
        <v>21</v>
      </c>
      <c r="N289" s="274" t="s">
        <v>42</v>
      </c>
      <c r="O289" s="46"/>
      <c r="P289" s="229">
        <f>O289*H289</f>
        <v>0</v>
      </c>
      <c r="Q289" s="229">
        <v>5.0000000000000002E-05</v>
      </c>
      <c r="R289" s="229">
        <f>Q289*H289</f>
        <v>0.00010000000000000001</v>
      </c>
      <c r="S289" s="229">
        <v>0</v>
      </c>
      <c r="T289" s="230">
        <f>S289*H289</f>
        <v>0</v>
      </c>
      <c r="AR289" s="23" t="s">
        <v>170</v>
      </c>
      <c r="AT289" s="23" t="s">
        <v>264</v>
      </c>
      <c r="AU289" s="23" t="s">
        <v>81</v>
      </c>
      <c r="AY289" s="23" t="s">
        <v>129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79</v>
      </c>
      <c r="BK289" s="231">
        <f>ROUND(I289*H289,2)</f>
        <v>0</v>
      </c>
      <c r="BL289" s="23" t="s">
        <v>136</v>
      </c>
      <c r="BM289" s="23" t="s">
        <v>534</v>
      </c>
    </row>
    <row r="290" s="1" customFormat="1" ht="25.5" customHeight="1">
      <c r="B290" s="45"/>
      <c r="C290" s="220" t="s">
        <v>535</v>
      </c>
      <c r="D290" s="220" t="s">
        <v>131</v>
      </c>
      <c r="E290" s="221" t="s">
        <v>536</v>
      </c>
      <c r="F290" s="222" t="s">
        <v>537</v>
      </c>
      <c r="G290" s="223" t="s">
        <v>322</v>
      </c>
      <c r="H290" s="224">
        <v>2</v>
      </c>
      <c r="I290" s="225"/>
      <c r="J290" s="226">
        <f>ROUND(I290*H290,2)</f>
        <v>0</v>
      </c>
      <c r="K290" s="222" t="s">
        <v>135</v>
      </c>
      <c r="L290" s="71"/>
      <c r="M290" s="227" t="s">
        <v>21</v>
      </c>
      <c r="N290" s="228" t="s">
        <v>42</v>
      </c>
      <c r="O290" s="46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AR290" s="23" t="s">
        <v>136</v>
      </c>
      <c r="AT290" s="23" t="s">
        <v>131</v>
      </c>
      <c r="AU290" s="23" t="s">
        <v>81</v>
      </c>
      <c r="AY290" s="23" t="s">
        <v>129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23" t="s">
        <v>79</v>
      </c>
      <c r="BK290" s="231">
        <f>ROUND(I290*H290,2)</f>
        <v>0</v>
      </c>
      <c r="BL290" s="23" t="s">
        <v>136</v>
      </c>
      <c r="BM290" s="23" t="s">
        <v>538</v>
      </c>
    </row>
    <row r="291" s="11" customFormat="1">
      <c r="B291" s="232"/>
      <c r="C291" s="233"/>
      <c r="D291" s="234" t="s">
        <v>141</v>
      </c>
      <c r="E291" s="235" t="s">
        <v>21</v>
      </c>
      <c r="F291" s="236" t="s">
        <v>539</v>
      </c>
      <c r="G291" s="233"/>
      <c r="H291" s="235" t="s">
        <v>21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AT291" s="242" t="s">
        <v>141</v>
      </c>
      <c r="AU291" s="242" t="s">
        <v>81</v>
      </c>
      <c r="AV291" s="11" t="s">
        <v>79</v>
      </c>
      <c r="AW291" s="11" t="s">
        <v>35</v>
      </c>
      <c r="AX291" s="11" t="s">
        <v>71</v>
      </c>
      <c r="AY291" s="242" t="s">
        <v>129</v>
      </c>
    </row>
    <row r="292" s="12" customFormat="1">
      <c r="B292" s="243"/>
      <c r="C292" s="244"/>
      <c r="D292" s="234" t="s">
        <v>141</v>
      </c>
      <c r="E292" s="245" t="s">
        <v>21</v>
      </c>
      <c r="F292" s="246" t="s">
        <v>81</v>
      </c>
      <c r="G292" s="244"/>
      <c r="H292" s="247">
        <v>2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141</v>
      </c>
      <c r="AU292" s="253" t="s">
        <v>81</v>
      </c>
      <c r="AV292" s="12" t="s">
        <v>81</v>
      </c>
      <c r="AW292" s="12" t="s">
        <v>35</v>
      </c>
      <c r="AX292" s="12" t="s">
        <v>79</v>
      </c>
      <c r="AY292" s="253" t="s">
        <v>129</v>
      </c>
    </row>
    <row r="293" s="1" customFormat="1" ht="16.5" customHeight="1">
      <c r="B293" s="45"/>
      <c r="C293" s="265" t="s">
        <v>540</v>
      </c>
      <c r="D293" s="265" t="s">
        <v>264</v>
      </c>
      <c r="E293" s="266" t="s">
        <v>541</v>
      </c>
      <c r="F293" s="267" t="s">
        <v>542</v>
      </c>
      <c r="G293" s="268" t="s">
        <v>322</v>
      </c>
      <c r="H293" s="269">
        <v>2</v>
      </c>
      <c r="I293" s="270"/>
      <c r="J293" s="271">
        <f>ROUND(I293*H293,2)</f>
        <v>0</v>
      </c>
      <c r="K293" s="267" t="s">
        <v>135</v>
      </c>
      <c r="L293" s="272"/>
      <c r="M293" s="273" t="s">
        <v>21</v>
      </c>
      <c r="N293" s="274" t="s">
        <v>42</v>
      </c>
      <c r="O293" s="46"/>
      <c r="P293" s="229">
        <f>O293*H293</f>
        <v>0</v>
      </c>
      <c r="Q293" s="229">
        <v>0.00038999999999999999</v>
      </c>
      <c r="R293" s="229">
        <f>Q293*H293</f>
        <v>0.00077999999999999999</v>
      </c>
      <c r="S293" s="229">
        <v>0</v>
      </c>
      <c r="T293" s="230">
        <f>S293*H293</f>
        <v>0</v>
      </c>
      <c r="AR293" s="23" t="s">
        <v>170</v>
      </c>
      <c r="AT293" s="23" t="s">
        <v>264</v>
      </c>
      <c r="AU293" s="23" t="s">
        <v>81</v>
      </c>
      <c r="AY293" s="23" t="s">
        <v>129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23" t="s">
        <v>79</v>
      </c>
      <c r="BK293" s="231">
        <f>ROUND(I293*H293,2)</f>
        <v>0</v>
      </c>
      <c r="BL293" s="23" t="s">
        <v>136</v>
      </c>
      <c r="BM293" s="23" t="s">
        <v>543</v>
      </c>
    </row>
    <row r="294" s="1" customFormat="1" ht="25.5" customHeight="1">
      <c r="B294" s="45"/>
      <c r="C294" s="220" t="s">
        <v>544</v>
      </c>
      <c r="D294" s="220" t="s">
        <v>131</v>
      </c>
      <c r="E294" s="221" t="s">
        <v>545</v>
      </c>
      <c r="F294" s="222" t="s">
        <v>546</v>
      </c>
      <c r="G294" s="223" t="s">
        <v>322</v>
      </c>
      <c r="H294" s="224">
        <v>6</v>
      </c>
      <c r="I294" s="225"/>
      <c r="J294" s="226">
        <f>ROUND(I294*H294,2)</f>
        <v>0</v>
      </c>
      <c r="K294" s="222" t="s">
        <v>135</v>
      </c>
      <c r="L294" s="71"/>
      <c r="M294" s="227" t="s">
        <v>21</v>
      </c>
      <c r="N294" s="228" t="s">
        <v>42</v>
      </c>
      <c r="O294" s="46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" t="s">
        <v>136</v>
      </c>
      <c r="AT294" s="23" t="s">
        <v>131</v>
      </c>
      <c r="AU294" s="23" t="s">
        <v>81</v>
      </c>
      <c r="AY294" s="23" t="s">
        <v>129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23" t="s">
        <v>79</v>
      </c>
      <c r="BK294" s="231">
        <f>ROUND(I294*H294,2)</f>
        <v>0</v>
      </c>
      <c r="BL294" s="23" t="s">
        <v>136</v>
      </c>
      <c r="BM294" s="23" t="s">
        <v>547</v>
      </c>
    </row>
    <row r="295" s="11" customFormat="1">
      <c r="B295" s="232"/>
      <c r="C295" s="233"/>
      <c r="D295" s="234" t="s">
        <v>141</v>
      </c>
      <c r="E295" s="235" t="s">
        <v>21</v>
      </c>
      <c r="F295" s="236" t="s">
        <v>539</v>
      </c>
      <c r="G295" s="233"/>
      <c r="H295" s="235" t="s">
        <v>21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AT295" s="242" t="s">
        <v>141</v>
      </c>
      <c r="AU295" s="242" t="s">
        <v>81</v>
      </c>
      <c r="AV295" s="11" t="s">
        <v>79</v>
      </c>
      <c r="AW295" s="11" t="s">
        <v>35</v>
      </c>
      <c r="AX295" s="11" t="s">
        <v>71</v>
      </c>
      <c r="AY295" s="242" t="s">
        <v>129</v>
      </c>
    </row>
    <row r="296" s="12" customFormat="1">
      <c r="B296" s="243"/>
      <c r="C296" s="244"/>
      <c r="D296" s="234" t="s">
        <v>141</v>
      </c>
      <c r="E296" s="245" t="s">
        <v>21</v>
      </c>
      <c r="F296" s="246" t="s">
        <v>162</v>
      </c>
      <c r="G296" s="244"/>
      <c r="H296" s="247">
        <v>6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AT296" s="253" t="s">
        <v>141</v>
      </c>
      <c r="AU296" s="253" t="s">
        <v>81</v>
      </c>
      <c r="AV296" s="12" t="s">
        <v>81</v>
      </c>
      <c r="AW296" s="12" t="s">
        <v>35</v>
      </c>
      <c r="AX296" s="12" t="s">
        <v>79</v>
      </c>
      <c r="AY296" s="253" t="s">
        <v>129</v>
      </c>
    </row>
    <row r="297" s="1" customFormat="1" ht="16.5" customHeight="1">
      <c r="B297" s="45"/>
      <c r="C297" s="265" t="s">
        <v>548</v>
      </c>
      <c r="D297" s="265" t="s">
        <v>264</v>
      </c>
      <c r="E297" s="266" t="s">
        <v>549</v>
      </c>
      <c r="F297" s="267" t="s">
        <v>550</v>
      </c>
      <c r="G297" s="268" t="s">
        <v>322</v>
      </c>
      <c r="H297" s="269">
        <v>6</v>
      </c>
      <c r="I297" s="270"/>
      <c r="J297" s="271">
        <f>ROUND(I297*H297,2)</f>
        <v>0</v>
      </c>
      <c r="K297" s="267" t="s">
        <v>135</v>
      </c>
      <c r="L297" s="272"/>
      <c r="M297" s="273" t="s">
        <v>21</v>
      </c>
      <c r="N297" s="274" t="s">
        <v>42</v>
      </c>
      <c r="O297" s="46"/>
      <c r="P297" s="229">
        <f>O297*H297</f>
        <v>0</v>
      </c>
      <c r="Q297" s="229">
        <v>0.00072000000000000005</v>
      </c>
      <c r="R297" s="229">
        <f>Q297*H297</f>
        <v>0.0043200000000000001</v>
      </c>
      <c r="S297" s="229">
        <v>0</v>
      </c>
      <c r="T297" s="230">
        <f>S297*H297</f>
        <v>0</v>
      </c>
      <c r="AR297" s="23" t="s">
        <v>170</v>
      </c>
      <c r="AT297" s="23" t="s">
        <v>264</v>
      </c>
      <c r="AU297" s="23" t="s">
        <v>81</v>
      </c>
      <c r="AY297" s="23" t="s">
        <v>129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23" t="s">
        <v>79</v>
      </c>
      <c r="BK297" s="231">
        <f>ROUND(I297*H297,2)</f>
        <v>0</v>
      </c>
      <c r="BL297" s="23" t="s">
        <v>136</v>
      </c>
      <c r="BM297" s="23" t="s">
        <v>551</v>
      </c>
    </row>
    <row r="298" s="1" customFormat="1" ht="25.5" customHeight="1">
      <c r="B298" s="45"/>
      <c r="C298" s="220" t="s">
        <v>552</v>
      </c>
      <c r="D298" s="220" t="s">
        <v>131</v>
      </c>
      <c r="E298" s="221" t="s">
        <v>553</v>
      </c>
      <c r="F298" s="222" t="s">
        <v>554</v>
      </c>
      <c r="G298" s="223" t="s">
        <v>322</v>
      </c>
      <c r="H298" s="224">
        <v>13</v>
      </c>
      <c r="I298" s="225"/>
      <c r="J298" s="226">
        <f>ROUND(I298*H298,2)</f>
        <v>0</v>
      </c>
      <c r="K298" s="222" t="s">
        <v>135</v>
      </c>
      <c r="L298" s="71"/>
      <c r="M298" s="227" t="s">
        <v>21</v>
      </c>
      <c r="N298" s="228" t="s">
        <v>42</v>
      </c>
      <c r="O298" s="46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AR298" s="23" t="s">
        <v>136</v>
      </c>
      <c r="AT298" s="23" t="s">
        <v>131</v>
      </c>
      <c r="AU298" s="23" t="s">
        <v>81</v>
      </c>
      <c r="AY298" s="23" t="s">
        <v>129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23" t="s">
        <v>79</v>
      </c>
      <c r="BK298" s="231">
        <f>ROUND(I298*H298,2)</f>
        <v>0</v>
      </c>
      <c r="BL298" s="23" t="s">
        <v>136</v>
      </c>
      <c r="BM298" s="23" t="s">
        <v>555</v>
      </c>
    </row>
    <row r="299" s="11" customFormat="1">
      <c r="B299" s="232"/>
      <c r="C299" s="233"/>
      <c r="D299" s="234" t="s">
        <v>141</v>
      </c>
      <c r="E299" s="235" t="s">
        <v>21</v>
      </c>
      <c r="F299" s="236" t="s">
        <v>539</v>
      </c>
      <c r="G299" s="233"/>
      <c r="H299" s="235" t="s">
        <v>21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AT299" s="242" t="s">
        <v>141</v>
      </c>
      <c r="AU299" s="242" t="s">
        <v>81</v>
      </c>
      <c r="AV299" s="11" t="s">
        <v>79</v>
      </c>
      <c r="AW299" s="11" t="s">
        <v>35</v>
      </c>
      <c r="AX299" s="11" t="s">
        <v>71</v>
      </c>
      <c r="AY299" s="242" t="s">
        <v>129</v>
      </c>
    </row>
    <row r="300" s="12" customFormat="1">
      <c r="B300" s="243"/>
      <c r="C300" s="244"/>
      <c r="D300" s="234" t="s">
        <v>141</v>
      </c>
      <c r="E300" s="245" t="s">
        <v>21</v>
      </c>
      <c r="F300" s="246" t="s">
        <v>201</v>
      </c>
      <c r="G300" s="244"/>
      <c r="H300" s="247">
        <v>13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141</v>
      </c>
      <c r="AU300" s="253" t="s">
        <v>81</v>
      </c>
      <c r="AV300" s="12" t="s">
        <v>81</v>
      </c>
      <c r="AW300" s="12" t="s">
        <v>35</v>
      </c>
      <c r="AX300" s="12" t="s">
        <v>79</v>
      </c>
      <c r="AY300" s="253" t="s">
        <v>129</v>
      </c>
    </row>
    <row r="301" s="1" customFormat="1" ht="16.5" customHeight="1">
      <c r="B301" s="45"/>
      <c r="C301" s="265" t="s">
        <v>556</v>
      </c>
      <c r="D301" s="265" t="s">
        <v>264</v>
      </c>
      <c r="E301" s="266" t="s">
        <v>557</v>
      </c>
      <c r="F301" s="267" t="s">
        <v>558</v>
      </c>
      <c r="G301" s="268" t="s">
        <v>322</v>
      </c>
      <c r="H301" s="269">
        <v>13</v>
      </c>
      <c r="I301" s="270"/>
      <c r="J301" s="271">
        <f>ROUND(I301*H301,2)</f>
        <v>0</v>
      </c>
      <c r="K301" s="267" t="s">
        <v>135</v>
      </c>
      <c r="L301" s="272"/>
      <c r="M301" s="273" t="s">
        <v>21</v>
      </c>
      <c r="N301" s="274" t="s">
        <v>42</v>
      </c>
      <c r="O301" s="46"/>
      <c r="P301" s="229">
        <f>O301*H301</f>
        <v>0</v>
      </c>
      <c r="Q301" s="229">
        <v>0.0035899999999999999</v>
      </c>
      <c r="R301" s="229">
        <f>Q301*H301</f>
        <v>0.046669999999999996</v>
      </c>
      <c r="S301" s="229">
        <v>0</v>
      </c>
      <c r="T301" s="230">
        <f>S301*H301</f>
        <v>0</v>
      </c>
      <c r="AR301" s="23" t="s">
        <v>170</v>
      </c>
      <c r="AT301" s="23" t="s">
        <v>264</v>
      </c>
      <c r="AU301" s="23" t="s">
        <v>81</v>
      </c>
      <c r="AY301" s="23" t="s">
        <v>129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23" t="s">
        <v>79</v>
      </c>
      <c r="BK301" s="231">
        <f>ROUND(I301*H301,2)</f>
        <v>0</v>
      </c>
      <c r="BL301" s="23" t="s">
        <v>136</v>
      </c>
      <c r="BM301" s="23" t="s">
        <v>559</v>
      </c>
    </row>
    <row r="302" s="1" customFormat="1" ht="16.5" customHeight="1">
      <c r="B302" s="45"/>
      <c r="C302" s="220" t="s">
        <v>560</v>
      </c>
      <c r="D302" s="220" t="s">
        <v>131</v>
      </c>
      <c r="E302" s="221" t="s">
        <v>561</v>
      </c>
      <c r="F302" s="222" t="s">
        <v>562</v>
      </c>
      <c r="G302" s="223" t="s">
        <v>322</v>
      </c>
      <c r="H302" s="224">
        <v>4</v>
      </c>
      <c r="I302" s="225"/>
      <c r="J302" s="226">
        <f>ROUND(I302*H302,2)</f>
        <v>0</v>
      </c>
      <c r="K302" s="222" t="s">
        <v>21</v>
      </c>
      <c r="L302" s="71"/>
      <c r="M302" s="227" t="s">
        <v>21</v>
      </c>
      <c r="N302" s="228" t="s">
        <v>42</v>
      </c>
      <c r="O302" s="46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AR302" s="23" t="s">
        <v>136</v>
      </c>
      <c r="AT302" s="23" t="s">
        <v>131</v>
      </c>
      <c r="AU302" s="23" t="s">
        <v>81</v>
      </c>
      <c r="AY302" s="23" t="s">
        <v>129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23" t="s">
        <v>79</v>
      </c>
      <c r="BK302" s="231">
        <f>ROUND(I302*H302,2)</f>
        <v>0</v>
      </c>
      <c r="BL302" s="23" t="s">
        <v>136</v>
      </c>
      <c r="BM302" s="23" t="s">
        <v>563</v>
      </c>
    </row>
    <row r="303" s="1" customFormat="1" ht="16.5" customHeight="1">
      <c r="B303" s="45"/>
      <c r="C303" s="265" t="s">
        <v>564</v>
      </c>
      <c r="D303" s="265" t="s">
        <v>264</v>
      </c>
      <c r="E303" s="266" t="s">
        <v>565</v>
      </c>
      <c r="F303" s="267" t="s">
        <v>566</v>
      </c>
      <c r="G303" s="268" t="s">
        <v>322</v>
      </c>
      <c r="H303" s="269">
        <v>4</v>
      </c>
      <c r="I303" s="270"/>
      <c r="J303" s="271">
        <f>ROUND(I303*H303,2)</f>
        <v>0</v>
      </c>
      <c r="K303" s="267" t="s">
        <v>21</v>
      </c>
      <c r="L303" s="272"/>
      <c r="M303" s="273" t="s">
        <v>21</v>
      </c>
      <c r="N303" s="274" t="s">
        <v>42</v>
      </c>
      <c r="O303" s="46"/>
      <c r="P303" s="229">
        <f>O303*H303</f>
        <v>0</v>
      </c>
      <c r="Q303" s="229">
        <v>0.0070000000000000001</v>
      </c>
      <c r="R303" s="229">
        <f>Q303*H303</f>
        <v>0.028000000000000001</v>
      </c>
      <c r="S303" s="229">
        <v>0</v>
      </c>
      <c r="T303" s="230">
        <f>S303*H303</f>
        <v>0</v>
      </c>
      <c r="AR303" s="23" t="s">
        <v>170</v>
      </c>
      <c r="AT303" s="23" t="s">
        <v>264</v>
      </c>
      <c r="AU303" s="23" t="s">
        <v>81</v>
      </c>
      <c r="AY303" s="23" t="s">
        <v>129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23" t="s">
        <v>79</v>
      </c>
      <c r="BK303" s="231">
        <f>ROUND(I303*H303,2)</f>
        <v>0</v>
      </c>
      <c r="BL303" s="23" t="s">
        <v>136</v>
      </c>
      <c r="BM303" s="23" t="s">
        <v>567</v>
      </c>
    </row>
    <row r="304" s="1" customFormat="1" ht="25.5" customHeight="1">
      <c r="B304" s="45"/>
      <c r="C304" s="220" t="s">
        <v>568</v>
      </c>
      <c r="D304" s="220" t="s">
        <v>131</v>
      </c>
      <c r="E304" s="221" t="s">
        <v>569</v>
      </c>
      <c r="F304" s="222" t="s">
        <v>570</v>
      </c>
      <c r="G304" s="223" t="s">
        <v>322</v>
      </c>
      <c r="H304" s="224">
        <v>1</v>
      </c>
      <c r="I304" s="225"/>
      <c r="J304" s="226">
        <f>ROUND(I304*H304,2)</f>
        <v>0</v>
      </c>
      <c r="K304" s="222" t="s">
        <v>135</v>
      </c>
      <c r="L304" s="71"/>
      <c r="M304" s="227" t="s">
        <v>21</v>
      </c>
      <c r="N304" s="228" t="s">
        <v>42</v>
      </c>
      <c r="O304" s="46"/>
      <c r="P304" s="229">
        <f>O304*H304</f>
        <v>0</v>
      </c>
      <c r="Q304" s="229">
        <v>0.00038000000000000002</v>
      </c>
      <c r="R304" s="229">
        <f>Q304*H304</f>
        <v>0.00038000000000000002</v>
      </c>
      <c r="S304" s="229">
        <v>0</v>
      </c>
      <c r="T304" s="230">
        <f>S304*H304</f>
        <v>0</v>
      </c>
      <c r="AR304" s="23" t="s">
        <v>136</v>
      </c>
      <c r="AT304" s="23" t="s">
        <v>131</v>
      </c>
      <c r="AU304" s="23" t="s">
        <v>81</v>
      </c>
      <c r="AY304" s="23" t="s">
        <v>129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3" t="s">
        <v>79</v>
      </c>
      <c r="BK304" s="231">
        <f>ROUND(I304*H304,2)</f>
        <v>0</v>
      </c>
      <c r="BL304" s="23" t="s">
        <v>136</v>
      </c>
      <c r="BM304" s="23" t="s">
        <v>571</v>
      </c>
    </row>
    <row r="305" s="1" customFormat="1" ht="16.5" customHeight="1">
      <c r="B305" s="45"/>
      <c r="C305" s="220" t="s">
        <v>572</v>
      </c>
      <c r="D305" s="220" t="s">
        <v>131</v>
      </c>
      <c r="E305" s="221" t="s">
        <v>573</v>
      </c>
      <c r="F305" s="222" t="s">
        <v>574</v>
      </c>
      <c r="G305" s="223" t="s">
        <v>322</v>
      </c>
      <c r="H305" s="224">
        <v>1</v>
      </c>
      <c r="I305" s="225"/>
      <c r="J305" s="226">
        <f>ROUND(I305*H305,2)</f>
        <v>0</v>
      </c>
      <c r="K305" s="222" t="s">
        <v>135</v>
      </c>
      <c r="L305" s="71"/>
      <c r="M305" s="227" t="s">
        <v>21</v>
      </c>
      <c r="N305" s="228" t="s">
        <v>42</v>
      </c>
      <c r="O305" s="46"/>
      <c r="P305" s="229">
        <f>O305*H305</f>
        <v>0</v>
      </c>
      <c r="Q305" s="229">
        <v>2.0000000000000002E-05</v>
      </c>
      <c r="R305" s="229">
        <f>Q305*H305</f>
        <v>2.0000000000000002E-05</v>
      </c>
      <c r="S305" s="229">
        <v>0</v>
      </c>
      <c r="T305" s="230">
        <f>S305*H305</f>
        <v>0</v>
      </c>
      <c r="AR305" s="23" t="s">
        <v>136</v>
      </c>
      <c r="AT305" s="23" t="s">
        <v>131</v>
      </c>
      <c r="AU305" s="23" t="s">
        <v>81</v>
      </c>
      <c r="AY305" s="23" t="s">
        <v>129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23" t="s">
        <v>79</v>
      </c>
      <c r="BK305" s="231">
        <f>ROUND(I305*H305,2)</f>
        <v>0</v>
      </c>
      <c r="BL305" s="23" t="s">
        <v>136</v>
      </c>
      <c r="BM305" s="23" t="s">
        <v>575</v>
      </c>
    </row>
    <row r="306" s="1" customFormat="1" ht="16.5" customHeight="1">
      <c r="B306" s="45"/>
      <c r="C306" s="265" t="s">
        <v>576</v>
      </c>
      <c r="D306" s="265" t="s">
        <v>264</v>
      </c>
      <c r="E306" s="266" t="s">
        <v>577</v>
      </c>
      <c r="F306" s="267" t="s">
        <v>578</v>
      </c>
      <c r="G306" s="268" t="s">
        <v>322</v>
      </c>
      <c r="H306" s="269">
        <v>1</v>
      </c>
      <c r="I306" s="270"/>
      <c r="J306" s="271">
        <f>ROUND(I306*H306,2)</f>
        <v>0</v>
      </c>
      <c r="K306" s="267" t="s">
        <v>135</v>
      </c>
      <c r="L306" s="272"/>
      <c r="M306" s="273" t="s">
        <v>21</v>
      </c>
      <c r="N306" s="274" t="s">
        <v>42</v>
      </c>
      <c r="O306" s="46"/>
      <c r="P306" s="229">
        <f>O306*H306</f>
        <v>0</v>
      </c>
      <c r="Q306" s="229">
        <v>0.0038</v>
      </c>
      <c r="R306" s="229">
        <f>Q306*H306</f>
        <v>0.0038</v>
      </c>
      <c r="S306" s="229">
        <v>0</v>
      </c>
      <c r="T306" s="230">
        <f>S306*H306</f>
        <v>0</v>
      </c>
      <c r="AR306" s="23" t="s">
        <v>170</v>
      </c>
      <c r="AT306" s="23" t="s">
        <v>264</v>
      </c>
      <c r="AU306" s="23" t="s">
        <v>81</v>
      </c>
      <c r="AY306" s="23" t="s">
        <v>129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23" t="s">
        <v>79</v>
      </c>
      <c r="BK306" s="231">
        <f>ROUND(I306*H306,2)</f>
        <v>0</v>
      </c>
      <c r="BL306" s="23" t="s">
        <v>136</v>
      </c>
      <c r="BM306" s="23" t="s">
        <v>579</v>
      </c>
    </row>
    <row r="307" s="1" customFormat="1">
      <c r="B307" s="45"/>
      <c r="C307" s="73"/>
      <c r="D307" s="234" t="s">
        <v>367</v>
      </c>
      <c r="E307" s="73"/>
      <c r="F307" s="275" t="s">
        <v>580</v>
      </c>
      <c r="G307" s="73"/>
      <c r="H307" s="73"/>
      <c r="I307" s="190"/>
      <c r="J307" s="73"/>
      <c r="K307" s="73"/>
      <c r="L307" s="71"/>
      <c r="M307" s="276"/>
      <c r="N307" s="46"/>
      <c r="O307" s="46"/>
      <c r="P307" s="46"/>
      <c r="Q307" s="46"/>
      <c r="R307" s="46"/>
      <c r="S307" s="46"/>
      <c r="T307" s="94"/>
      <c r="AT307" s="23" t="s">
        <v>367</v>
      </c>
      <c r="AU307" s="23" t="s">
        <v>81</v>
      </c>
    </row>
    <row r="308" s="1" customFormat="1" ht="16.5" customHeight="1">
      <c r="B308" s="45"/>
      <c r="C308" s="265" t="s">
        <v>581</v>
      </c>
      <c r="D308" s="265" t="s">
        <v>264</v>
      </c>
      <c r="E308" s="266" t="s">
        <v>582</v>
      </c>
      <c r="F308" s="267" t="s">
        <v>583</v>
      </c>
      <c r="G308" s="268" t="s">
        <v>322</v>
      </c>
      <c r="H308" s="269">
        <v>1</v>
      </c>
      <c r="I308" s="270"/>
      <c r="J308" s="271">
        <f>ROUND(I308*H308,2)</f>
        <v>0</v>
      </c>
      <c r="K308" s="267" t="s">
        <v>135</v>
      </c>
      <c r="L308" s="272"/>
      <c r="M308" s="273" t="s">
        <v>21</v>
      </c>
      <c r="N308" s="274" t="s">
        <v>42</v>
      </c>
      <c r="O308" s="46"/>
      <c r="P308" s="229">
        <f>O308*H308</f>
        <v>0</v>
      </c>
      <c r="Q308" s="229">
        <v>0.0035000000000000001</v>
      </c>
      <c r="R308" s="229">
        <f>Q308*H308</f>
        <v>0.0035000000000000001</v>
      </c>
      <c r="S308" s="229">
        <v>0</v>
      </c>
      <c r="T308" s="230">
        <f>S308*H308</f>
        <v>0</v>
      </c>
      <c r="AR308" s="23" t="s">
        <v>170</v>
      </c>
      <c r="AT308" s="23" t="s">
        <v>264</v>
      </c>
      <c r="AU308" s="23" t="s">
        <v>81</v>
      </c>
      <c r="AY308" s="23" t="s">
        <v>129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23" t="s">
        <v>79</v>
      </c>
      <c r="BK308" s="231">
        <f>ROUND(I308*H308,2)</f>
        <v>0</v>
      </c>
      <c r="BL308" s="23" t="s">
        <v>136</v>
      </c>
      <c r="BM308" s="23" t="s">
        <v>584</v>
      </c>
    </row>
    <row r="309" s="11" customFormat="1">
      <c r="B309" s="232"/>
      <c r="C309" s="233"/>
      <c r="D309" s="234" t="s">
        <v>141</v>
      </c>
      <c r="E309" s="235" t="s">
        <v>21</v>
      </c>
      <c r="F309" s="236" t="s">
        <v>585</v>
      </c>
      <c r="G309" s="233"/>
      <c r="H309" s="235" t="s">
        <v>21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141</v>
      </c>
      <c r="AU309" s="242" t="s">
        <v>81</v>
      </c>
      <c r="AV309" s="11" t="s">
        <v>79</v>
      </c>
      <c r="AW309" s="11" t="s">
        <v>35</v>
      </c>
      <c r="AX309" s="11" t="s">
        <v>71</v>
      </c>
      <c r="AY309" s="242" t="s">
        <v>129</v>
      </c>
    </row>
    <row r="310" s="12" customFormat="1">
      <c r="B310" s="243"/>
      <c r="C310" s="244"/>
      <c r="D310" s="234" t="s">
        <v>141</v>
      </c>
      <c r="E310" s="245" t="s">
        <v>21</v>
      </c>
      <c r="F310" s="246" t="s">
        <v>79</v>
      </c>
      <c r="G310" s="244"/>
      <c r="H310" s="247">
        <v>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AT310" s="253" t="s">
        <v>141</v>
      </c>
      <c r="AU310" s="253" t="s">
        <v>81</v>
      </c>
      <c r="AV310" s="12" t="s">
        <v>81</v>
      </c>
      <c r="AW310" s="12" t="s">
        <v>35</v>
      </c>
      <c r="AX310" s="12" t="s">
        <v>79</v>
      </c>
      <c r="AY310" s="253" t="s">
        <v>129</v>
      </c>
    </row>
    <row r="311" s="1" customFormat="1" ht="38.25" customHeight="1">
      <c r="B311" s="45"/>
      <c r="C311" s="220" t="s">
        <v>586</v>
      </c>
      <c r="D311" s="220" t="s">
        <v>131</v>
      </c>
      <c r="E311" s="221" t="s">
        <v>587</v>
      </c>
      <c r="F311" s="222" t="s">
        <v>588</v>
      </c>
      <c r="G311" s="223" t="s">
        <v>322</v>
      </c>
      <c r="H311" s="224">
        <v>2</v>
      </c>
      <c r="I311" s="225"/>
      <c r="J311" s="226">
        <f>ROUND(I311*H311,2)</f>
        <v>0</v>
      </c>
      <c r="K311" s="222" t="s">
        <v>135</v>
      </c>
      <c r="L311" s="71"/>
      <c r="M311" s="227" t="s">
        <v>21</v>
      </c>
      <c r="N311" s="228" t="s">
        <v>42</v>
      </c>
      <c r="O311" s="46"/>
      <c r="P311" s="229">
        <f>O311*H311</f>
        <v>0</v>
      </c>
      <c r="Q311" s="229">
        <v>0.00085999999999999998</v>
      </c>
      <c r="R311" s="229">
        <f>Q311*H311</f>
        <v>0.00172</v>
      </c>
      <c r="S311" s="229">
        <v>0</v>
      </c>
      <c r="T311" s="230">
        <f>S311*H311</f>
        <v>0</v>
      </c>
      <c r="AR311" s="23" t="s">
        <v>136</v>
      </c>
      <c r="AT311" s="23" t="s">
        <v>131</v>
      </c>
      <c r="AU311" s="23" t="s">
        <v>81</v>
      </c>
      <c r="AY311" s="23" t="s">
        <v>129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79</v>
      </c>
      <c r="BK311" s="231">
        <f>ROUND(I311*H311,2)</f>
        <v>0</v>
      </c>
      <c r="BL311" s="23" t="s">
        <v>136</v>
      </c>
      <c r="BM311" s="23" t="s">
        <v>589</v>
      </c>
    </row>
    <row r="312" s="1" customFormat="1" ht="25.5" customHeight="1">
      <c r="B312" s="45"/>
      <c r="C312" s="265" t="s">
        <v>590</v>
      </c>
      <c r="D312" s="265" t="s">
        <v>264</v>
      </c>
      <c r="E312" s="266" t="s">
        <v>591</v>
      </c>
      <c r="F312" s="267" t="s">
        <v>592</v>
      </c>
      <c r="G312" s="268" t="s">
        <v>322</v>
      </c>
      <c r="H312" s="269">
        <v>2</v>
      </c>
      <c r="I312" s="270"/>
      <c r="J312" s="271">
        <f>ROUND(I312*H312,2)</f>
        <v>0</v>
      </c>
      <c r="K312" s="267" t="s">
        <v>135</v>
      </c>
      <c r="L312" s="272"/>
      <c r="M312" s="273" t="s">
        <v>21</v>
      </c>
      <c r="N312" s="274" t="s">
        <v>42</v>
      </c>
      <c r="O312" s="46"/>
      <c r="P312" s="229">
        <f>O312*H312</f>
        <v>0</v>
      </c>
      <c r="Q312" s="229">
        <v>0.017999999999999999</v>
      </c>
      <c r="R312" s="229">
        <f>Q312*H312</f>
        <v>0.035999999999999997</v>
      </c>
      <c r="S312" s="229">
        <v>0</v>
      </c>
      <c r="T312" s="230">
        <f>S312*H312</f>
        <v>0</v>
      </c>
      <c r="AR312" s="23" t="s">
        <v>170</v>
      </c>
      <c r="AT312" s="23" t="s">
        <v>264</v>
      </c>
      <c r="AU312" s="23" t="s">
        <v>81</v>
      </c>
      <c r="AY312" s="23" t="s">
        <v>129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23" t="s">
        <v>79</v>
      </c>
      <c r="BK312" s="231">
        <f>ROUND(I312*H312,2)</f>
        <v>0</v>
      </c>
      <c r="BL312" s="23" t="s">
        <v>136</v>
      </c>
      <c r="BM312" s="23" t="s">
        <v>593</v>
      </c>
    </row>
    <row r="313" s="1" customFormat="1" ht="16.5" customHeight="1">
      <c r="B313" s="45"/>
      <c r="C313" s="265" t="s">
        <v>594</v>
      </c>
      <c r="D313" s="265" t="s">
        <v>264</v>
      </c>
      <c r="E313" s="266" t="s">
        <v>595</v>
      </c>
      <c r="F313" s="267" t="s">
        <v>596</v>
      </c>
      <c r="G313" s="268" t="s">
        <v>322</v>
      </c>
      <c r="H313" s="269">
        <v>2</v>
      </c>
      <c r="I313" s="270"/>
      <c r="J313" s="271">
        <f>ROUND(I313*H313,2)</f>
        <v>0</v>
      </c>
      <c r="K313" s="267" t="s">
        <v>135</v>
      </c>
      <c r="L313" s="272"/>
      <c r="M313" s="273" t="s">
        <v>21</v>
      </c>
      <c r="N313" s="274" t="s">
        <v>42</v>
      </c>
      <c r="O313" s="46"/>
      <c r="P313" s="229">
        <f>O313*H313</f>
        <v>0</v>
      </c>
      <c r="Q313" s="229">
        <v>0.0035000000000000001</v>
      </c>
      <c r="R313" s="229">
        <f>Q313*H313</f>
        <v>0.0070000000000000001</v>
      </c>
      <c r="S313" s="229">
        <v>0</v>
      </c>
      <c r="T313" s="230">
        <f>S313*H313</f>
        <v>0</v>
      </c>
      <c r="AR313" s="23" t="s">
        <v>170</v>
      </c>
      <c r="AT313" s="23" t="s">
        <v>264</v>
      </c>
      <c r="AU313" s="23" t="s">
        <v>81</v>
      </c>
      <c r="AY313" s="23" t="s">
        <v>129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23" t="s">
        <v>79</v>
      </c>
      <c r="BK313" s="231">
        <f>ROUND(I313*H313,2)</f>
        <v>0</v>
      </c>
      <c r="BL313" s="23" t="s">
        <v>136</v>
      </c>
      <c r="BM313" s="23" t="s">
        <v>597</v>
      </c>
    </row>
    <row r="314" s="12" customFormat="1">
      <c r="B314" s="243"/>
      <c r="C314" s="244"/>
      <c r="D314" s="234" t="s">
        <v>141</v>
      </c>
      <c r="E314" s="245" t="s">
        <v>21</v>
      </c>
      <c r="F314" s="246" t="s">
        <v>81</v>
      </c>
      <c r="G314" s="244"/>
      <c r="H314" s="247">
        <v>2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AT314" s="253" t="s">
        <v>141</v>
      </c>
      <c r="AU314" s="253" t="s">
        <v>81</v>
      </c>
      <c r="AV314" s="12" t="s">
        <v>81</v>
      </c>
      <c r="AW314" s="12" t="s">
        <v>35</v>
      </c>
      <c r="AX314" s="12" t="s">
        <v>79</v>
      </c>
      <c r="AY314" s="253" t="s">
        <v>129</v>
      </c>
    </row>
    <row r="315" s="1" customFormat="1" ht="16.5" customHeight="1">
      <c r="B315" s="45"/>
      <c r="C315" s="220" t="s">
        <v>598</v>
      </c>
      <c r="D315" s="220" t="s">
        <v>131</v>
      </c>
      <c r="E315" s="221" t="s">
        <v>599</v>
      </c>
      <c r="F315" s="222" t="s">
        <v>600</v>
      </c>
      <c r="G315" s="223" t="s">
        <v>322</v>
      </c>
      <c r="H315" s="224">
        <v>1</v>
      </c>
      <c r="I315" s="225"/>
      <c r="J315" s="226">
        <f>ROUND(I315*H315,2)</f>
        <v>0</v>
      </c>
      <c r="K315" s="222" t="s">
        <v>135</v>
      </c>
      <c r="L315" s="71"/>
      <c r="M315" s="227" t="s">
        <v>21</v>
      </c>
      <c r="N315" s="228" t="s">
        <v>42</v>
      </c>
      <c r="O315" s="46"/>
      <c r="P315" s="229">
        <f>O315*H315</f>
        <v>0</v>
      </c>
      <c r="Q315" s="229">
        <v>0.00034000000000000002</v>
      </c>
      <c r="R315" s="229">
        <f>Q315*H315</f>
        <v>0.00034000000000000002</v>
      </c>
      <c r="S315" s="229">
        <v>0</v>
      </c>
      <c r="T315" s="230">
        <f>S315*H315</f>
        <v>0</v>
      </c>
      <c r="AR315" s="23" t="s">
        <v>136</v>
      </c>
      <c r="AT315" s="23" t="s">
        <v>131</v>
      </c>
      <c r="AU315" s="23" t="s">
        <v>81</v>
      </c>
      <c r="AY315" s="23" t="s">
        <v>129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23" t="s">
        <v>79</v>
      </c>
      <c r="BK315" s="231">
        <f>ROUND(I315*H315,2)</f>
        <v>0</v>
      </c>
      <c r="BL315" s="23" t="s">
        <v>136</v>
      </c>
      <c r="BM315" s="23" t="s">
        <v>601</v>
      </c>
    </row>
    <row r="316" s="1" customFormat="1" ht="25.5" customHeight="1">
      <c r="B316" s="45"/>
      <c r="C316" s="265" t="s">
        <v>602</v>
      </c>
      <c r="D316" s="265" t="s">
        <v>264</v>
      </c>
      <c r="E316" s="266" t="s">
        <v>603</v>
      </c>
      <c r="F316" s="267" t="s">
        <v>604</v>
      </c>
      <c r="G316" s="268" t="s">
        <v>322</v>
      </c>
      <c r="H316" s="269">
        <v>1</v>
      </c>
      <c r="I316" s="270"/>
      <c r="J316" s="271">
        <f>ROUND(I316*H316,2)</f>
        <v>0</v>
      </c>
      <c r="K316" s="267" t="s">
        <v>135</v>
      </c>
      <c r="L316" s="272"/>
      <c r="M316" s="273" t="s">
        <v>21</v>
      </c>
      <c r="N316" s="274" t="s">
        <v>42</v>
      </c>
      <c r="O316" s="46"/>
      <c r="P316" s="229">
        <f>O316*H316</f>
        <v>0</v>
      </c>
      <c r="Q316" s="229">
        <v>0.072999999999999995</v>
      </c>
      <c r="R316" s="229">
        <f>Q316*H316</f>
        <v>0.072999999999999995</v>
      </c>
      <c r="S316" s="229">
        <v>0</v>
      </c>
      <c r="T316" s="230">
        <f>S316*H316</f>
        <v>0</v>
      </c>
      <c r="AR316" s="23" t="s">
        <v>170</v>
      </c>
      <c r="AT316" s="23" t="s">
        <v>264</v>
      </c>
      <c r="AU316" s="23" t="s">
        <v>81</v>
      </c>
      <c r="AY316" s="23" t="s">
        <v>129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23" t="s">
        <v>79</v>
      </c>
      <c r="BK316" s="231">
        <f>ROUND(I316*H316,2)</f>
        <v>0</v>
      </c>
      <c r="BL316" s="23" t="s">
        <v>136</v>
      </c>
      <c r="BM316" s="23" t="s">
        <v>605</v>
      </c>
    </row>
    <row r="317" s="1" customFormat="1" ht="25.5" customHeight="1">
      <c r="B317" s="45"/>
      <c r="C317" s="220" t="s">
        <v>606</v>
      </c>
      <c r="D317" s="220" t="s">
        <v>131</v>
      </c>
      <c r="E317" s="221" t="s">
        <v>607</v>
      </c>
      <c r="F317" s="222" t="s">
        <v>608</v>
      </c>
      <c r="G317" s="223" t="s">
        <v>322</v>
      </c>
      <c r="H317" s="224">
        <v>1</v>
      </c>
      <c r="I317" s="225"/>
      <c r="J317" s="226">
        <f>ROUND(I317*H317,2)</f>
        <v>0</v>
      </c>
      <c r="K317" s="222" t="s">
        <v>135</v>
      </c>
      <c r="L317" s="71"/>
      <c r="M317" s="227" t="s">
        <v>21</v>
      </c>
      <c r="N317" s="228" t="s">
        <v>42</v>
      </c>
      <c r="O317" s="46"/>
      <c r="P317" s="229">
        <f>O317*H317</f>
        <v>0</v>
      </c>
      <c r="Q317" s="229">
        <v>0.00034000000000000002</v>
      </c>
      <c r="R317" s="229">
        <f>Q317*H317</f>
        <v>0.00034000000000000002</v>
      </c>
      <c r="S317" s="229">
        <v>0</v>
      </c>
      <c r="T317" s="230">
        <f>S317*H317</f>
        <v>0</v>
      </c>
      <c r="AR317" s="23" t="s">
        <v>136</v>
      </c>
      <c r="AT317" s="23" t="s">
        <v>131</v>
      </c>
      <c r="AU317" s="23" t="s">
        <v>81</v>
      </c>
      <c r="AY317" s="23" t="s">
        <v>129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23" t="s">
        <v>79</v>
      </c>
      <c r="BK317" s="231">
        <f>ROUND(I317*H317,2)</f>
        <v>0</v>
      </c>
      <c r="BL317" s="23" t="s">
        <v>136</v>
      </c>
      <c r="BM317" s="23" t="s">
        <v>609</v>
      </c>
    </row>
    <row r="318" s="11" customFormat="1">
      <c r="B318" s="232"/>
      <c r="C318" s="233"/>
      <c r="D318" s="234" t="s">
        <v>141</v>
      </c>
      <c r="E318" s="235" t="s">
        <v>21</v>
      </c>
      <c r="F318" s="236" t="s">
        <v>610</v>
      </c>
      <c r="G318" s="233"/>
      <c r="H318" s="235" t="s">
        <v>21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AT318" s="242" t="s">
        <v>141</v>
      </c>
      <c r="AU318" s="242" t="s">
        <v>81</v>
      </c>
      <c r="AV318" s="11" t="s">
        <v>79</v>
      </c>
      <c r="AW318" s="11" t="s">
        <v>35</v>
      </c>
      <c r="AX318" s="11" t="s">
        <v>71</v>
      </c>
      <c r="AY318" s="242" t="s">
        <v>129</v>
      </c>
    </row>
    <row r="319" s="12" customFormat="1">
      <c r="B319" s="243"/>
      <c r="C319" s="244"/>
      <c r="D319" s="234" t="s">
        <v>141</v>
      </c>
      <c r="E319" s="245" t="s">
        <v>21</v>
      </c>
      <c r="F319" s="246" t="s">
        <v>79</v>
      </c>
      <c r="G319" s="244"/>
      <c r="H319" s="247">
        <v>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AT319" s="253" t="s">
        <v>141</v>
      </c>
      <c r="AU319" s="253" t="s">
        <v>81</v>
      </c>
      <c r="AV319" s="12" t="s">
        <v>81</v>
      </c>
      <c r="AW319" s="12" t="s">
        <v>35</v>
      </c>
      <c r="AX319" s="12" t="s">
        <v>79</v>
      </c>
      <c r="AY319" s="253" t="s">
        <v>129</v>
      </c>
    </row>
    <row r="320" s="1" customFormat="1" ht="38.25" customHeight="1">
      <c r="B320" s="45"/>
      <c r="C320" s="220" t="s">
        <v>611</v>
      </c>
      <c r="D320" s="220" t="s">
        <v>131</v>
      </c>
      <c r="E320" s="221" t="s">
        <v>612</v>
      </c>
      <c r="F320" s="222" t="s">
        <v>613</v>
      </c>
      <c r="G320" s="223" t="s">
        <v>322</v>
      </c>
      <c r="H320" s="224">
        <v>3</v>
      </c>
      <c r="I320" s="225"/>
      <c r="J320" s="226">
        <f>ROUND(I320*H320,2)</f>
        <v>0</v>
      </c>
      <c r="K320" s="222" t="s">
        <v>135</v>
      </c>
      <c r="L320" s="71"/>
      <c r="M320" s="227" t="s">
        <v>21</v>
      </c>
      <c r="N320" s="228" t="s">
        <v>42</v>
      </c>
      <c r="O320" s="46"/>
      <c r="P320" s="229">
        <f>O320*H320</f>
        <v>0</v>
      </c>
      <c r="Q320" s="229">
        <v>0.00165</v>
      </c>
      <c r="R320" s="229">
        <f>Q320*H320</f>
        <v>0.0049499999999999995</v>
      </c>
      <c r="S320" s="229">
        <v>0</v>
      </c>
      <c r="T320" s="230">
        <f>S320*H320</f>
        <v>0</v>
      </c>
      <c r="AR320" s="23" t="s">
        <v>136</v>
      </c>
      <c r="AT320" s="23" t="s">
        <v>131</v>
      </c>
      <c r="AU320" s="23" t="s">
        <v>81</v>
      </c>
      <c r="AY320" s="23" t="s">
        <v>129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23" t="s">
        <v>79</v>
      </c>
      <c r="BK320" s="231">
        <f>ROUND(I320*H320,2)</f>
        <v>0</v>
      </c>
      <c r="BL320" s="23" t="s">
        <v>136</v>
      </c>
      <c r="BM320" s="23" t="s">
        <v>614</v>
      </c>
    </row>
    <row r="321" s="1" customFormat="1" ht="25.5" customHeight="1">
      <c r="B321" s="45"/>
      <c r="C321" s="265" t="s">
        <v>615</v>
      </c>
      <c r="D321" s="265" t="s">
        <v>264</v>
      </c>
      <c r="E321" s="266" t="s">
        <v>616</v>
      </c>
      <c r="F321" s="267" t="s">
        <v>617</v>
      </c>
      <c r="G321" s="268" t="s">
        <v>322</v>
      </c>
      <c r="H321" s="269">
        <v>3</v>
      </c>
      <c r="I321" s="270"/>
      <c r="J321" s="271">
        <f>ROUND(I321*H321,2)</f>
        <v>0</v>
      </c>
      <c r="K321" s="267" t="s">
        <v>135</v>
      </c>
      <c r="L321" s="272"/>
      <c r="M321" s="273" t="s">
        <v>21</v>
      </c>
      <c r="N321" s="274" t="s">
        <v>42</v>
      </c>
      <c r="O321" s="46"/>
      <c r="P321" s="229">
        <f>O321*H321</f>
        <v>0</v>
      </c>
      <c r="Q321" s="229">
        <v>0.023</v>
      </c>
      <c r="R321" s="229">
        <f>Q321*H321</f>
        <v>0.069000000000000006</v>
      </c>
      <c r="S321" s="229">
        <v>0</v>
      </c>
      <c r="T321" s="230">
        <f>S321*H321</f>
        <v>0</v>
      </c>
      <c r="AR321" s="23" t="s">
        <v>170</v>
      </c>
      <c r="AT321" s="23" t="s">
        <v>264</v>
      </c>
      <c r="AU321" s="23" t="s">
        <v>81</v>
      </c>
      <c r="AY321" s="23" t="s">
        <v>129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79</v>
      </c>
      <c r="BK321" s="231">
        <f>ROUND(I321*H321,2)</f>
        <v>0</v>
      </c>
      <c r="BL321" s="23" t="s">
        <v>136</v>
      </c>
      <c r="BM321" s="23" t="s">
        <v>618</v>
      </c>
    </row>
    <row r="322" s="1" customFormat="1" ht="16.5" customHeight="1">
      <c r="B322" s="45"/>
      <c r="C322" s="265" t="s">
        <v>619</v>
      </c>
      <c r="D322" s="265" t="s">
        <v>264</v>
      </c>
      <c r="E322" s="266" t="s">
        <v>620</v>
      </c>
      <c r="F322" s="267" t="s">
        <v>621</v>
      </c>
      <c r="G322" s="268" t="s">
        <v>322</v>
      </c>
      <c r="H322" s="269">
        <v>3</v>
      </c>
      <c r="I322" s="270"/>
      <c r="J322" s="271">
        <f>ROUND(I322*H322,2)</f>
        <v>0</v>
      </c>
      <c r="K322" s="267" t="s">
        <v>135</v>
      </c>
      <c r="L322" s="272"/>
      <c r="M322" s="273" t="s">
        <v>21</v>
      </c>
      <c r="N322" s="274" t="s">
        <v>42</v>
      </c>
      <c r="O322" s="46"/>
      <c r="P322" s="229">
        <f>O322*H322</f>
        <v>0</v>
      </c>
      <c r="Q322" s="229">
        <v>0.0040000000000000001</v>
      </c>
      <c r="R322" s="229">
        <f>Q322*H322</f>
        <v>0.012</v>
      </c>
      <c r="S322" s="229">
        <v>0</v>
      </c>
      <c r="T322" s="230">
        <f>S322*H322</f>
        <v>0</v>
      </c>
      <c r="AR322" s="23" t="s">
        <v>170</v>
      </c>
      <c r="AT322" s="23" t="s">
        <v>264</v>
      </c>
      <c r="AU322" s="23" t="s">
        <v>81</v>
      </c>
      <c r="AY322" s="23" t="s">
        <v>129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23" t="s">
        <v>79</v>
      </c>
      <c r="BK322" s="231">
        <f>ROUND(I322*H322,2)</f>
        <v>0</v>
      </c>
      <c r="BL322" s="23" t="s">
        <v>136</v>
      </c>
      <c r="BM322" s="23" t="s">
        <v>622</v>
      </c>
    </row>
    <row r="323" s="12" customFormat="1">
      <c r="B323" s="243"/>
      <c r="C323" s="244"/>
      <c r="D323" s="234" t="s">
        <v>141</v>
      </c>
      <c r="E323" s="245" t="s">
        <v>21</v>
      </c>
      <c r="F323" s="246" t="s">
        <v>143</v>
      </c>
      <c r="G323" s="244"/>
      <c r="H323" s="247">
        <v>3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AT323" s="253" t="s">
        <v>141</v>
      </c>
      <c r="AU323" s="253" t="s">
        <v>81</v>
      </c>
      <c r="AV323" s="12" t="s">
        <v>81</v>
      </c>
      <c r="AW323" s="12" t="s">
        <v>35</v>
      </c>
      <c r="AX323" s="12" t="s">
        <v>79</v>
      </c>
      <c r="AY323" s="253" t="s">
        <v>129</v>
      </c>
    </row>
    <row r="324" s="1" customFormat="1" ht="16.5" customHeight="1">
      <c r="B324" s="45"/>
      <c r="C324" s="220" t="s">
        <v>623</v>
      </c>
      <c r="D324" s="220" t="s">
        <v>131</v>
      </c>
      <c r="E324" s="221" t="s">
        <v>624</v>
      </c>
      <c r="F324" s="222" t="s">
        <v>625</v>
      </c>
      <c r="G324" s="223" t="s">
        <v>322</v>
      </c>
      <c r="H324" s="224">
        <v>1</v>
      </c>
      <c r="I324" s="225"/>
      <c r="J324" s="226">
        <f>ROUND(I324*H324,2)</f>
        <v>0</v>
      </c>
      <c r="K324" s="222" t="s">
        <v>135</v>
      </c>
      <c r="L324" s="71"/>
      <c r="M324" s="227" t="s">
        <v>21</v>
      </c>
      <c r="N324" s="228" t="s">
        <v>42</v>
      </c>
      <c r="O324" s="46"/>
      <c r="P324" s="229">
        <f>O324*H324</f>
        <v>0</v>
      </c>
      <c r="Q324" s="229">
        <v>0.00034000000000000002</v>
      </c>
      <c r="R324" s="229">
        <f>Q324*H324</f>
        <v>0.00034000000000000002</v>
      </c>
      <c r="S324" s="229">
        <v>0</v>
      </c>
      <c r="T324" s="230">
        <f>S324*H324</f>
        <v>0</v>
      </c>
      <c r="AR324" s="23" t="s">
        <v>136</v>
      </c>
      <c r="AT324" s="23" t="s">
        <v>131</v>
      </c>
      <c r="AU324" s="23" t="s">
        <v>81</v>
      </c>
      <c r="AY324" s="23" t="s">
        <v>129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23" t="s">
        <v>79</v>
      </c>
      <c r="BK324" s="231">
        <f>ROUND(I324*H324,2)</f>
        <v>0</v>
      </c>
      <c r="BL324" s="23" t="s">
        <v>136</v>
      </c>
      <c r="BM324" s="23" t="s">
        <v>626</v>
      </c>
    </row>
    <row r="325" s="1" customFormat="1" ht="25.5" customHeight="1">
      <c r="B325" s="45"/>
      <c r="C325" s="265" t="s">
        <v>627</v>
      </c>
      <c r="D325" s="265" t="s">
        <v>264</v>
      </c>
      <c r="E325" s="266" t="s">
        <v>628</v>
      </c>
      <c r="F325" s="267" t="s">
        <v>629</v>
      </c>
      <c r="G325" s="268" t="s">
        <v>322</v>
      </c>
      <c r="H325" s="269">
        <v>1</v>
      </c>
      <c r="I325" s="270"/>
      <c r="J325" s="271">
        <f>ROUND(I325*H325,2)</f>
        <v>0</v>
      </c>
      <c r="K325" s="267" t="s">
        <v>135</v>
      </c>
      <c r="L325" s="272"/>
      <c r="M325" s="273" t="s">
        <v>21</v>
      </c>
      <c r="N325" s="274" t="s">
        <v>42</v>
      </c>
      <c r="O325" s="46"/>
      <c r="P325" s="229">
        <f>O325*H325</f>
        <v>0</v>
      </c>
      <c r="Q325" s="229">
        <v>0.095000000000000001</v>
      </c>
      <c r="R325" s="229">
        <f>Q325*H325</f>
        <v>0.095000000000000001</v>
      </c>
      <c r="S325" s="229">
        <v>0</v>
      </c>
      <c r="T325" s="230">
        <f>S325*H325</f>
        <v>0</v>
      </c>
      <c r="AR325" s="23" t="s">
        <v>170</v>
      </c>
      <c r="AT325" s="23" t="s">
        <v>264</v>
      </c>
      <c r="AU325" s="23" t="s">
        <v>81</v>
      </c>
      <c r="AY325" s="23" t="s">
        <v>129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23" t="s">
        <v>79</v>
      </c>
      <c r="BK325" s="231">
        <f>ROUND(I325*H325,2)</f>
        <v>0</v>
      </c>
      <c r="BL325" s="23" t="s">
        <v>136</v>
      </c>
      <c r="BM325" s="23" t="s">
        <v>630</v>
      </c>
    </row>
    <row r="326" s="1" customFormat="1" ht="38.25" customHeight="1">
      <c r="B326" s="45"/>
      <c r="C326" s="220" t="s">
        <v>631</v>
      </c>
      <c r="D326" s="220" t="s">
        <v>131</v>
      </c>
      <c r="E326" s="221" t="s">
        <v>632</v>
      </c>
      <c r="F326" s="222" t="s">
        <v>633</v>
      </c>
      <c r="G326" s="223" t="s">
        <v>322</v>
      </c>
      <c r="H326" s="224">
        <v>2</v>
      </c>
      <c r="I326" s="225"/>
      <c r="J326" s="226">
        <f>ROUND(I326*H326,2)</f>
        <v>0</v>
      </c>
      <c r="K326" s="222" t="s">
        <v>135</v>
      </c>
      <c r="L326" s="71"/>
      <c r="M326" s="227" t="s">
        <v>21</v>
      </c>
      <c r="N326" s="228" t="s">
        <v>42</v>
      </c>
      <c r="O326" s="46"/>
      <c r="P326" s="229">
        <f>O326*H326</f>
        <v>0</v>
      </c>
      <c r="Q326" s="229">
        <v>0.0030100000000000001</v>
      </c>
      <c r="R326" s="229">
        <f>Q326*H326</f>
        <v>0.0060200000000000002</v>
      </c>
      <c r="S326" s="229">
        <v>0</v>
      </c>
      <c r="T326" s="230">
        <f>S326*H326</f>
        <v>0</v>
      </c>
      <c r="AR326" s="23" t="s">
        <v>136</v>
      </c>
      <c r="AT326" s="23" t="s">
        <v>131</v>
      </c>
      <c r="AU326" s="23" t="s">
        <v>81</v>
      </c>
      <c r="AY326" s="23" t="s">
        <v>129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23" t="s">
        <v>79</v>
      </c>
      <c r="BK326" s="231">
        <f>ROUND(I326*H326,2)</f>
        <v>0</v>
      </c>
      <c r="BL326" s="23" t="s">
        <v>136</v>
      </c>
      <c r="BM326" s="23" t="s">
        <v>634</v>
      </c>
    </row>
    <row r="327" s="1" customFormat="1" ht="25.5" customHeight="1">
      <c r="B327" s="45"/>
      <c r="C327" s="265" t="s">
        <v>635</v>
      </c>
      <c r="D327" s="265" t="s">
        <v>264</v>
      </c>
      <c r="E327" s="266" t="s">
        <v>636</v>
      </c>
      <c r="F327" s="267" t="s">
        <v>637</v>
      </c>
      <c r="G327" s="268" t="s">
        <v>322</v>
      </c>
      <c r="H327" s="269">
        <v>2</v>
      </c>
      <c r="I327" s="270"/>
      <c r="J327" s="271">
        <f>ROUND(I327*H327,2)</f>
        <v>0</v>
      </c>
      <c r="K327" s="267" t="s">
        <v>135</v>
      </c>
      <c r="L327" s="272"/>
      <c r="M327" s="273" t="s">
        <v>21</v>
      </c>
      <c r="N327" s="274" t="s">
        <v>42</v>
      </c>
      <c r="O327" s="46"/>
      <c r="P327" s="229">
        <f>O327*H327</f>
        <v>0</v>
      </c>
      <c r="Q327" s="229">
        <v>0.065000000000000002</v>
      </c>
      <c r="R327" s="229">
        <f>Q327*H327</f>
        <v>0.13</v>
      </c>
      <c r="S327" s="229">
        <v>0</v>
      </c>
      <c r="T327" s="230">
        <f>S327*H327</f>
        <v>0</v>
      </c>
      <c r="AR327" s="23" t="s">
        <v>170</v>
      </c>
      <c r="AT327" s="23" t="s">
        <v>264</v>
      </c>
      <c r="AU327" s="23" t="s">
        <v>81</v>
      </c>
      <c r="AY327" s="23" t="s">
        <v>129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79</v>
      </c>
      <c r="BK327" s="231">
        <f>ROUND(I327*H327,2)</f>
        <v>0</v>
      </c>
      <c r="BL327" s="23" t="s">
        <v>136</v>
      </c>
      <c r="BM327" s="23" t="s">
        <v>638</v>
      </c>
    </row>
    <row r="328" s="1" customFormat="1" ht="16.5" customHeight="1">
      <c r="B328" s="45"/>
      <c r="C328" s="265" t="s">
        <v>639</v>
      </c>
      <c r="D328" s="265" t="s">
        <v>264</v>
      </c>
      <c r="E328" s="266" t="s">
        <v>640</v>
      </c>
      <c r="F328" s="267" t="s">
        <v>641</v>
      </c>
      <c r="G328" s="268" t="s">
        <v>322</v>
      </c>
      <c r="H328" s="269">
        <v>2</v>
      </c>
      <c r="I328" s="270"/>
      <c r="J328" s="271">
        <f>ROUND(I328*H328,2)</f>
        <v>0</v>
      </c>
      <c r="K328" s="267" t="s">
        <v>135</v>
      </c>
      <c r="L328" s="272"/>
      <c r="M328" s="273" t="s">
        <v>21</v>
      </c>
      <c r="N328" s="274" t="s">
        <v>42</v>
      </c>
      <c r="O328" s="46"/>
      <c r="P328" s="229">
        <f>O328*H328</f>
        <v>0</v>
      </c>
      <c r="Q328" s="229">
        <v>0.0044999999999999997</v>
      </c>
      <c r="R328" s="229">
        <f>Q328*H328</f>
        <v>0.0089999999999999993</v>
      </c>
      <c r="S328" s="229">
        <v>0</v>
      </c>
      <c r="T328" s="230">
        <f>S328*H328</f>
        <v>0</v>
      </c>
      <c r="AR328" s="23" t="s">
        <v>170</v>
      </c>
      <c r="AT328" s="23" t="s">
        <v>264</v>
      </c>
      <c r="AU328" s="23" t="s">
        <v>81</v>
      </c>
      <c r="AY328" s="23" t="s">
        <v>129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23" t="s">
        <v>79</v>
      </c>
      <c r="BK328" s="231">
        <f>ROUND(I328*H328,2)</f>
        <v>0</v>
      </c>
      <c r="BL328" s="23" t="s">
        <v>136</v>
      </c>
      <c r="BM328" s="23" t="s">
        <v>642</v>
      </c>
    </row>
    <row r="329" s="12" customFormat="1">
      <c r="B329" s="243"/>
      <c r="C329" s="244"/>
      <c r="D329" s="234" t="s">
        <v>141</v>
      </c>
      <c r="E329" s="245" t="s">
        <v>21</v>
      </c>
      <c r="F329" s="246" t="s">
        <v>81</v>
      </c>
      <c r="G329" s="244"/>
      <c r="H329" s="247">
        <v>2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AT329" s="253" t="s">
        <v>141</v>
      </c>
      <c r="AU329" s="253" t="s">
        <v>81</v>
      </c>
      <c r="AV329" s="12" t="s">
        <v>81</v>
      </c>
      <c r="AW329" s="12" t="s">
        <v>35</v>
      </c>
      <c r="AX329" s="12" t="s">
        <v>79</v>
      </c>
      <c r="AY329" s="253" t="s">
        <v>129</v>
      </c>
    </row>
    <row r="330" s="1" customFormat="1" ht="25.5" customHeight="1">
      <c r="B330" s="45"/>
      <c r="C330" s="220" t="s">
        <v>643</v>
      </c>
      <c r="D330" s="220" t="s">
        <v>131</v>
      </c>
      <c r="E330" s="221" t="s">
        <v>644</v>
      </c>
      <c r="F330" s="222" t="s">
        <v>645</v>
      </c>
      <c r="G330" s="223" t="s">
        <v>322</v>
      </c>
      <c r="H330" s="224">
        <v>1</v>
      </c>
      <c r="I330" s="225"/>
      <c r="J330" s="226">
        <f>ROUND(I330*H330,2)</f>
        <v>0</v>
      </c>
      <c r="K330" s="222" t="s">
        <v>135</v>
      </c>
      <c r="L330" s="71"/>
      <c r="M330" s="227" t="s">
        <v>21</v>
      </c>
      <c r="N330" s="228" t="s">
        <v>42</v>
      </c>
      <c r="O330" s="46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AR330" s="23" t="s">
        <v>136</v>
      </c>
      <c r="AT330" s="23" t="s">
        <v>131</v>
      </c>
      <c r="AU330" s="23" t="s">
        <v>81</v>
      </c>
      <c r="AY330" s="23" t="s">
        <v>129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23" t="s">
        <v>79</v>
      </c>
      <c r="BK330" s="231">
        <f>ROUND(I330*H330,2)</f>
        <v>0</v>
      </c>
      <c r="BL330" s="23" t="s">
        <v>136</v>
      </c>
      <c r="BM330" s="23" t="s">
        <v>646</v>
      </c>
    </row>
    <row r="331" s="1" customFormat="1" ht="25.5" customHeight="1">
      <c r="B331" s="45"/>
      <c r="C331" s="265" t="s">
        <v>647</v>
      </c>
      <c r="D331" s="265" t="s">
        <v>264</v>
      </c>
      <c r="E331" s="266" t="s">
        <v>648</v>
      </c>
      <c r="F331" s="267" t="s">
        <v>649</v>
      </c>
      <c r="G331" s="268" t="s">
        <v>322</v>
      </c>
      <c r="H331" s="269">
        <v>1</v>
      </c>
      <c r="I331" s="270"/>
      <c r="J331" s="271">
        <f>ROUND(I331*H331,2)</f>
        <v>0</v>
      </c>
      <c r="K331" s="267" t="s">
        <v>135</v>
      </c>
      <c r="L331" s="272"/>
      <c r="M331" s="273" t="s">
        <v>21</v>
      </c>
      <c r="N331" s="274" t="s">
        <v>42</v>
      </c>
      <c r="O331" s="46"/>
      <c r="P331" s="229">
        <f>O331*H331</f>
        <v>0</v>
      </c>
      <c r="Q331" s="229">
        <v>0.0025000000000000001</v>
      </c>
      <c r="R331" s="229">
        <f>Q331*H331</f>
        <v>0.0025000000000000001</v>
      </c>
      <c r="S331" s="229">
        <v>0</v>
      </c>
      <c r="T331" s="230">
        <f>S331*H331</f>
        <v>0</v>
      </c>
      <c r="AR331" s="23" t="s">
        <v>170</v>
      </c>
      <c r="AT331" s="23" t="s">
        <v>264</v>
      </c>
      <c r="AU331" s="23" t="s">
        <v>81</v>
      </c>
      <c r="AY331" s="23" t="s">
        <v>129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23" t="s">
        <v>79</v>
      </c>
      <c r="BK331" s="231">
        <f>ROUND(I331*H331,2)</f>
        <v>0</v>
      </c>
      <c r="BL331" s="23" t="s">
        <v>136</v>
      </c>
      <c r="BM331" s="23" t="s">
        <v>650</v>
      </c>
    </row>
    <row r="332" s="1" customFormat="1" ht="16.5" customHeight="1">
      <c r="B332" s="45"/>
      <c r="C332" s="220" t="s">
        <v>651</v>
      </c>
      <c r="D332" s="220" t="s">
        <v>131</v>
      </c>
      <c r="E332" s="221" t="s">
        <v>652</v>
      </c>
      <c r="F332" s="222" t="s">
        <v>653</v>
      </c>
      <c r="G332" s="223" t="s">
        <v>173</v>
      </c>
      <c r="H332" s="224">
        <v>4</v>
      </c>
      <c r="I332" s="225"/>
      <c r="J332" s="226">
        <f>ROUND(I332*H332,2)</f>
        <v>0</v>
      </c>
      <c r="K332" s="222" t="s">
        <v>135</v>
      </c>
      <c r="L332" s="71"/>
      <c r="M332" s="227" t="s">
        <v>21</v>
      </c>
      <c r="N332" s="228" t="s">
        <v>42</v>
      </c>
      <c r="O332" s="46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AR332" s="23" t="s">
        <v>136</v>
      </c>
      <c r="AT332" s="23" t="s">
        <v>131</v>
      </c>
      <c r="AU332" s="23" t="s">
        <v>81</v>
      </c>
      <c r="AY332" s="23" t="s">
        <v>129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23" t="s">
        <v>79</v>
      </c>
      <c r="BK332" s="231">
        <f>ROUND(I332*H332,2)</f>
        <v>0</v>
      </c>
      <c r="BL332" s="23" t="s">
        <v>136</v>
      </c>
      <c r="BM332" s="23" t="s">
        <v>654</v>
      </c>
    </row>
    <row r="333" s="11" customFormat="1">
      <c r="B333" s="232"/>
      <c r="C333" s="233"/>
      <c r="D333" s="234" t="s">
        <v>141</v>
      </c>
      <c r="E333" s="235" t="s">
        <v>21</v>
      </c>
      <c r="F333" s="236" t="s">
        <v>487</v>
      </c>
      <c r="G333" s="233"/>
      <c r="H333" s="235" t="s">
        <v>21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AT333" s="242" t="s">
        <v>141</v>
      </c>
      <c r="AU333" s="242" t="s">
        <v>81</v>
      </c>
      <c r="AV333" s="11" t="s">
        <v>79</v>
      </c>
      <c r="AW333" s="11" t="s">
        <v>35</v>
      </c>
      <c r="AX333" s="11" t="s">
        <v>71</v>
      </c>
      <c r="AY333" s="242" t="s">
        <v>129</v>
      </c>
    </row>
    <row r="334" s="12" customFormat="1">
      <c r="B334" s="243"/>
      <c r="C334" s="244"/>
      <c r="D334" s="234" t="s">
        <v>141</v>
      </c>
      <c r="E334" s="245" t="s">
        <v>21</v>
      </c>
      <c r="F334" s="246" t="s">
        <v>136</v>
      </c>
      <c r="G334" s="244"/>
      <c r="H334" s="247">
        <v>4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AT334" s="253" t="s">
        <v>141</v>
      </c>
      <c r="AU334" s="253" t="s">
        <v>81</v>
      </c>
      <c r="AV334" s="12" t="s">
        <v>81</v>
      </c>
      <c r="AW334" s="12" t="s">
        <v>35</v>
      </c>
      <c r="AX334" s="12" t="s">
        <v>79</v>
      </c>
      <c r="AY334" s="253" t="s">
        <v>129</v>
      </c>
    </row>
    <row r="335" s="1" customFormat="1" ht="16.5" customHeight="1">
      <c r="B335" s="45"/>
      <c r="C335" s="220" t="s">
        <v>655</v>
      </c>
      <c r="D335" s="220" t="s">
        <v>131</v>
      </c>
      <c r="E335" s="221" t="s">
        <v>656</v>
      </c>
      <c r="F335" s="222" t="s">
        <v>657</v>
      </c>
      <c r="G335" s="223" t="s">
        <v>173</v>
      </c>
      <c r="H335" s="224">
        <v>6.5</v>
      </c>
      <c r="I335" s="225"/>
      <c r="J335" s="226">
        <f>ROUND(I335*H335,2)</f>
        <v>0</v>
      </c>
      <c r="K335" s="222" t="s">
        <v>135</v>
      </c>
      <c r="L335" s="71"/>
      <c r="M335" s="227" t="s">
        <v>21</v>
      </c>
      <c r="N335" s="228" t="s">
        <v>42</v>
      </c>
      <c r="O335" s="46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AR335" s="23" t="s">
        <v>136</v>
      </c>
      <c r="AT335" s="23" t="s">
        <v>131</v>
      </c>
      <c r="AU335" s="23" t="s">
        <v>81</v>
      </c>
      <c r="AY335" s="23" t="s">
        <v>129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23" t="s">
        <v>79</v>
      </c>
      <c r="BK335" s="231">
        <f>ROUND(I335*H335,2)</f>
        <v>0</v>
      </c>
      <c r="BL335" s="23" t="s">
        <v>136</v>
      </c>
      <c r="BM335" s="23" t="s">
        <v>658</v>
      </c>
    </row>
    <row r="336" s="11" customFormat="1">
      <c r="B336" s="232"/>
      <c r="C336" s="233"/>
      <c r="D336" s="234" t="s">
        <v>141</v>
      </c>
      <c r="E336" s="235" t="s">
        <v>21</v>
      </c>
      <c r="F336" s="236" t="s">
        <v>487</v>
      </c>
      <c r="G336" s="233"/>
      <c r="H336" s="235" t="s">
        <v>21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AT336" s="242" t="s">
        <v>141</v>
      </c>
      <c r="AU336" s="242" t="s">
        <v>81</v>
      </c>
      <c r="AV336" s="11" t="s">
        <v>79</v>
      </c>
      <c r="AW336" s="11" t="s">
        <v>35</v>
      </c>
      <c r="AX336" s="11" t="s">
        <v>71</v>
      </c>
      <c r="AY336" s="242" t="s">
        <v>129</v>
      </c>
    </row>
    <row r="337" s="12" customFormat="1">
      <c r="B337" s="243"/>
      <c r="C337" s="244"/>
      <c r="D337" s="234" t="s">
        <v>141</v>
      </c>
      <c r="E337" s="245" t="s">
        <v>21</v>
      </c>
      <c r="F337" s="246" t="s">
        <v>136</v>
      </c>
      <c r="G337" s="244"/>
      <c r="H337" s="247">
        <v>4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AT337" s="253" t="s">
        <v>141</v>
      </c>
      <c r="AU337" s="253" t="s">
        <v>81</v>
      </c>
      <c r="AV337" s="12" t="s">
        <v>81</v>
      </c>
      <c r="AW337" s="12" t="s">
        <v>35</v>
      </c>
      <c r="AX337" s="12" t="s">
        <v>71</v>
      </c>
      <c r="AY337" s="253" t="s">
        <v>129</v>
      </c>
    </row>
    <row r="338" s="11" customFormat="1">
      <c r="B338" s="232"/>
      <c r="C338" s="233"/>
      <c r="D338" s="234" t="s">
        <v>141</v>
      </c>
      <c r="E338" s="235" t="s">
        <v>21</v>
      </c>
      <c r="F338" s="236" t="s">
        <v>497</v>
      </c>
      <c r="G338" s="233"/>
      <c r="H338" s="235" t="s">
        <v>21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AT338" s="242" t="s">
        <v>141</v>
      </c>
      <c r="AU338" s="242" t="s">
        <v>81</v>
      </c>
      <c r="AV338" s="11" t="s">
        <v>79</v>
      </c>
      <c r="AW338" s="11" t="s">
        <v>35</v>
      </c>
      <c r="AX338" s="11" t="s">
        <v>71</v>
      </c>
      <c r="AY338" s="242" t="s">
        <v>129</v>
      </c>
    </row>
    <row r="339" s="12" customFormat="1">
      <c r="B339" s="243"/>
      <c r="C339" s="244"/>
      <c r="D339" s="234" t="s">
        <v>141</v>
      </c>
      <c r="E339" s="245" t="s">
        <v>21</v>
      </c>
      <c r="F339" s="246" t="s">
        <v>498</v>
      </c>
      <c r="G339" s="244"/>
      <c r="H339" s="247">
        <v>2.5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AT339" s="253" t="s">
        <v>141</v>
      </c>
      <c r="AU339" s="253" t="s">
        <v>81</v>
      </c>
      <c r="AV339" s="12" t="s">
        <v>81</v>
      </c>
      <c r="AW339" s="12" t="s">
        <v>35</v>
      </c>
      <c r="AX339" s="12" t="s">
        <v>71</v>
      </c>
      <c r="AY339" s="253" t="s">
        <v>129</v>
      </c>
    </row>
    <row r="340" s="13" customFormat="1">
      <c r="B340" s="254"/>
      <c r="C340" s="255"/>
      <c r="D340" s="234" t="s">
        <v>141</v>
      </c>
      <c r="E340" s="256" t="s">
        <v>21</v>
      </c>
      <c r="F340" s="257" t="s">
        <v>161</v>
      </c>
      <c r="G340" s="255"/>
      <c r="H340" s="258">
        <v>6.5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AT340" s="264" t="s">
        <v>141</v>
      </c>
      <c r="AU340" s="264" t="s">
        <v>81</v>
      </c>
      <c r="AV340" s="13" t="s">
        <v>136</v>
      </c>
      <c r="AW340" s="13" t="s">
        <v>35</v>
      </c>
      <c r="AX340" s="13" t="s">
        <v>79</v>
      </c>
      <c r="AY340" s="264" t="s">
        <v>129</v>
      </c>
    </row>
    <row r="341" s="1" customFormat="1" ht="16.5" customHeight="1">
      <c r="B341" s="45"/>
      <c r="C341" s="220" t="s">
        <v>659</v>
      </c>
      <c r="D341" s="220" t="s">
        <v>131</v>
      </c>
      <c r="E341" s="221" t="s">
        <v>660</v>
      </c>
      <c r="F341" s="222" t="s">
        <v>661</v>
      </c>
      <c r="G341" s="223" t="s">
        <v>173</v>
      </c>
      <c r="H341" s="224">
        <v>28</v>
      </c>
      <c r="I341" s="225"/>
      <c r="J341" s="226">
        <f>ROUND(I341*H341,2)</f>
        <v>0</v>
      </c>
      <c r="K341" s="222" t="s">
        <v>135</v>
      </c>
      <c r="L341" s="71"/>
      <c r="M341" s="227" t="s">
        <v>21</v>
      </c>
      <c r="N341" s="228" t="s">
        <v>42</v>
      </c>
      <c r="O341" s="46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AR341" s="23" t="s">
        <v>136</v>
      </c>
      <c r="AT341" s="23" t="s">
        <v>131</v>
      </c>
      <c r="AU341" s="23" t="s">
        <v>81</v>
      </c>
      <c r="AY341" s="23" t="s">
        <v>129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79</v>
      </c>
      <c r="BK341" s="231">
        <f>ROUND(I341*H341,2)</f>
        <v>0</v>
      </c>
      <c r="BL341" s="23" t="s">
        <v>136</v>
      </c>
      <c r="BM341" s="23" t="s">
        <v>662</v>
      </c>
    </row>
    <row r="342" s="11" customFormat="1">
      <c r="B342" s="232"/>
      <c r="C342" s="233"/>
      <c r="D342" s="234" t="s">
        <v>141</v>
      </c>
      <c r="E342" s="235" t="s">
        <v>21</v>
      </c>
      <c r="F342" s="236" t="s">
        <v>663</v>
      </c>
      <c r="G342" s="233"/>
      <c r="H342" s="235" t="s">
        <v>21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AT342" s="242" t="s">
        <v>141</v>
      </c>
      <c r="AU342" s="242" t="s">
        <v>81</v>
      </c>
      <c r="AV342" s="11" t="s">
        <v>79</v>
      </c>
      <c r="AW342" s="11" t="s">
        <v>35</v>
      </c>
      <c r="AX342" s="11" t="s">
        <v>71</v>
      </c>
      <c r="AY342" s="242" t="s">
        <v>129</v>
      </c>
    </row>
    <row r="343" s="12" customFormat="1">
      <c r="B343" s="243"/>
      <c r="C343" s="244"/>
      <c r="D343" s="234" t="s">
        <v>141</v>
      </c>
      <c r="E343" s="245" t="s">
        <v>21</v>
      </c>
      <c r="F343" s="246" t="s">
        <v>664</v>
      </c>
      <c r="G343" s="244"/>
      <c r="H343" s="247">
        <v>28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141</v>
      </c>
      <c r="AU343" s="253" t="s">
        <v>81</v>
      </c>
      <c r="AV343" s="12" t="s">
        <v>81</v>
      </c>
      <c r="AW343" s="12" t="s">
        <v>35</v>
      </c>
      <c r="AX343" s="12" t="s">
        <v>79</v>
      </c>
      <c r="AY343" s="253" t="s">
        <v>129</v>
      </c>
    </row>
    <row r="344" s="1" customFormat="1" ht="16.5" customHeight="1">
      <c r="B344" s="45"/>
      <c r="C344" s="220" t="s">
        <v>665</v>
      </c>
      <c r="D344" s="220" t="s">
        <v>131</v>
      </c>
      <c r="E344" s="221" t="s">
        <v>666</v>
      </c>
      <c r="F344" s="222" t="s">
        <v>667</v>
      </c>
      <c r="G344" s="223" t="s">
        <v>173</v>
      </c>
      <c r="H344" s="224">
        <v>30.5</v>
      </c>
      <c r="I344" s="225"/>
      <c r="J344" s="226">
        <f>ROUND(I344*H344,2)</f>
        <v>0</v>
      </c>
      <c r="K344" s="222" t="s">
        <v>135</v>
      </c>
      <c r="L344" s="71"/>
      <c r="M344" s="227" t="s">
        <v>21</v>
      </c>
      <c r="N344" s="228" t="s">
        <v>42</v>
      </c>
      <c r="O344" s="46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AR344" s="23" t="s">
        <v>136</v>
      </c>
      <c r="AT344" s="23" t="s">
        <v>131</v>
      </c>
      <c r="AU344" s="23" t="s">
        <v>81</v>
      </c>
      <c r="AY344" s="23" t="s">
        <v>129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23" t="s">
        <v>79</v>
      </c>
      <c r="BK344" s="231">
        <f>ROUND(I344*H344,2)</f>
        <v>0</v>
      </c>
      <c r="BL344" s="23" t="s">
        <v>136</v>
      </c>
      <c r="BM344" s="23" t="s">
        <v>668</v>
      </c>
    </row>
    <row r="345" s="11" customFormat="1">
      <c r="B345" s="232"/>
      <c r="C345" s="233"/>
      <c r="D345" s="234" t="s">
        <v>141</v>
      </c>
      <c r="E345" s="235" t="s">
        <v>21</v>
      </c>
      <c r="F345" s="236" t="s">
        <v>497</v>
      </c>
      <c r="G345" s="233"/>
      <c r="H345" s="235" t="s">
        <v>21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AT345" s="242" t="s">
        <v>141</v>
      </c>
      <c r="AU345" s="242" t="s">
        <v>81</v>
      </c>
      <c r="AV345" s="11" t="s">
        <v>79</v>
      </c>
      <c r="AW345" s="11" t="s">
        <v>35</v>
      </c>
      <c r="AX345" s="11" t="s">
        <v>71</v>
      </c>
      <c r="AY345" s="242" t="s">
        <v>129</v>
      </c>
    </row>
    <row r="346" s="12" customFormat="1">
      <c r="B346" s="243"/>
      <c r="C346" s="244"/>
      <c r="D346" s="234" t="s">
        <v>141</v>
      </c>
      <c r="E346" s="245" t="s">
        <v>21</v>
      </c>
      <c r="F346" s="246" t="s">
        <v>498</v>
      </c>
      <c r="G346" s="244"/>
      <c r="H346" s="247">
        <v>2.5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AT346" s="253" t="s">
        <v>141</v>
      </c>
      <c r="AU346" s="253" t="s">
        <v>81</v>
      </c>
      <c r="AV346" s="12" t="s">
        <v>81</v>
      </c>
      <c r="AW346" s="12" t="s">
        <v>35</v>
      </c>
      <c r="AX346" s="12" t="s">
        <v>71</v>
      </c>
      <c r="AY346" s="253" t="s">
        <v>129</v>
      </c>
    </row>
    <row r="347" s="11" customFormat="1">
      <c r="B347" s="232"/>
      <c r="C347" s="233"/>
      <c r="D347" s="234" t="s">
        <v>141</v>
      </c>
      <c r="E347" s="235" t="s">
        <v>21</v>
      </c>
      <c r="F347" s="236" t="s">
        <v>663</v>
      </c>
      <c r="G347" s="233"/>
      <c r="H347" s="235" t="s">
        <v>21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AT347" s="242" t="s">
        <v>141</v>
      </c>
      <c r="AU347" s="242" t="s">
        <v>81</v>
      </c>
      <c r="AV347" s="11" t="s">
        <v>79</v>
      </c>
      <c r="AW347" s="11" t="s">
        <v>35</v>
      </c>
      <c r="AX347" s="11" t="s">
        <v>71</v>
      </c>
      <c r="AY347" s="242" t="s">
        <v>129</v>
      </c>
    </row>
    <row r="348" s="12" customFormat="1">
      <c r="B348" s="243"/>
      <c r="C348" s="244"/>
      <c r="D348" s="234" t="s">
        <v>141</v>
      </c>
      <c r="E348" s="245" t="s">
        <v>21</v>
      </c>
      <c r="F348" s="246" t="s">
        <v>664</v>
      </c>
      <c r="G348" s="244"/>
      <c r="H348" s="247">
        <v>28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AT348" s="253" t="s">
        <v>141</v>
      </c>
      <c r="AU348" s="253" t="s">
        <v>81</v>
      </c>
      <c r="AV348" s="12" t="s">
        <v>81</v>
      </c>
      <c r="AW348" s="12" t="s">
        <v>35</v>
      </c>
      <c r="AX348" s="12" t="s">
        <v>71</v>
      </c>
      <c r="AY348" s="253" t="s">
        <v>129</v>
      </c>
    </row>
    <row r="349" s="13" customFormat="1">
      <c r="B349" s="254"/>
      <c r="C349" s="255"/>
      <c r="D349" s="234" t="s">
        <v>141</v>
      </c>
      <c r="E349" s="256" t="s">
        <v>21</v>
      </c>
      <c r="F349" s="257" t="s">
        <v>161</v>
      </c>
      <c r="G349" s="255"/>
      <c r="H349" s="258">
        <v>30.5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AT349" s="264" t="s">
        <v>141</v>
      </c>
      <c r="AU349" s="264" t="s">
        <v>81</v>
      </c>
      <c r="AV349" s="13" t="s">
        <v>136</v>
      </c>
      <c r="AW349" s="13" t="s">
        <v>35</v>
      </c>
      <c r="AX349" s="13" t="s">
        <v>79</v>
      </c>
      <c r="AY349" s="264" t="s">
        <v>129</v>
      </c>
    </row>
    <row r="350" s="1" customFormat="1" ht="16.5" customHeight="1">
      <c r="B350" s="45"/>
      <c r="C350" s="220" t="s">
        <v>669</v>
      </c>
      <c r="D350" s="220" t="s">
        <v>131</v>
      </c>
      <c r="E350" s="221" t="s">
        <v>670</v>
      </c>
      <c r="F350" s="222" t="s">
        <v>671</v>
      </c>
      <c r="G350" s="223" t="s">
        <v>173</v>
      </c>
      <c r="H350" s="224">
        <v>230</v>
      </c>
      <c r="I350" s="225"/>
      <c r="J350" s="226">
        <f>ROUND(I350*H350,2)</f>
        <v>0</v>
      </c>
      <c r="K350" s="222" t="s">
        <v>135</v>
      </c>
      <c r="L350" s="71"/>
      <c r="M350" s="227" t="s">
        <v>21</v>
      </c>
      <c r="N350" s="228" t="s">
        <v>42</v>
      </c>
      <c r="O350" s="46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AR350" s="23" t="s">
        <v>136</v>
      </c>
      <c r="AT350" s="23" t="s">
        <v>131</v>
      </c>
      <c r="AU350" s="23" t="s">
        <v>81</v>
      </c>
      <c r="AY350" s="23" t="s">
        <v>129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79</v>
      </c>
      <c r="BK350" s="231">
        <f>ROUND(I350*H350,2)</f>
        <v>0</v>
      </c>
      <c r="BL350" s="23" t="s">
        <v>136</v>
      </c>
      <c r="BM350" s="23" t="s">
        <v>672</v>
      </c>
    </row>
    <row r="351" s="11" customFormat="1">
      <c r="B351" s="232"/>
      <c r="C351" s="233"/>
      <c r="D351" s="234" t="s">
        <v>141</v>
      </c>
      <c r="E351" s="235" t="s">
        <v>21</v>
      </c>
      <c r="F351" s="236" t="s">
        <v>517</v>
      </c>
      <c r="G351" s="233"/>
      <c r="H351" s="235" t="s">
        <v>21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AT351" s="242" t="s">
        <v>141</v>
      </c>
      <c r="AU351" s="242" t="s">
        <v>81</v>
      </c>
      <c r="AV351" s="11" t="s">
        <v>79</v>
      </c>
      <c r="AW351" s="11" t="s">
        <v>35</v>
      </c>
      <c r="AX351" s="11" t="s">
        <v>71</v>
      </c>
      <c r="AY351" s="242" t="s">
        <v>129</v>
      </c>
    </row>
    <row r="352" s="12" customFormat="1">
      <c r="B352" s="243"/>
      <c r="C352" s="244"/>
      <c r="D352" s="234" t="s">
        <v>141</v>
      </c>
      <c r="E352" s="245" t="s">
        <v>21</v>
      </c>
      <c r="F352" s="246" t="s">
        <v>673</v>
      </c>
      <c r="G352" s="244"/>
      <c r="H352" s="247">
        <v>230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AT352" s="253" t="s">
        <v>141</v>
      </c>
      <c r="AU352" s="253" t="s">
        <v>81</v>
      </c>
      <c r="AV352" s="12" t="s">
        <v>81</v>
      </c>
      <c r="AW352" s="12" t="s">
        <v>35</v>
      </c>
      <c r="AX352" s="12" t="s">
        <v>79</v>
      </c>
      <c r="AY352" s="253" t="s">
        <v>129</v>
      </c>
    </row>
    <row r="353" s="1" customFormat="1" ht="16.5" customHeight="1">
      <c r="B353" s="45"/>
      <c r="C353" s="220" t="s">
        <v>674</v>
      </c>
      <c r="D353" s="220" t="s">
        <v>131</v>
      </c>
      <c r="E353" s="221" t="s">
        <v>675</v>
      </c>
      <c r="F353" s="222" t="s">
        <v>676</v>
      </c>
      <c r="G353" s="223" t="s">
        <v>173</v>
      </c>
      <c r="H353" s="224">
        <v>230</v>
      </c>
      <c r="I353" s="225"/>
      <c r="J353" s="226">
        <f>ROUND(I353*H353,2)</f>
        <v>0</v>
      </c>
      <c r="K353" s="222" t="s">
        <v>135</v>
      </c>
      <c r="L353" s="71"/>
      <c r="M353" s="227" t="s">
        <v>21</v>
      </c>
      <c r="N353" s="228" t="s">
        <v>42</v>
      </c>
      <c r="O353" s="46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AR353" s="23" t="s">
        <v>136</v>
      </c>
      <c r="AT353" s="23" t="s">
        <v>131</v>
      </c>
      <c r="AU353" s="23" t="s">
        <v>81</v>
      </c>
      <c r="AY353" s="23" t="s">
        <v>129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3" t="s">
        <v>79</v>
      </c>
      <c r="BK353" s="231">
        <f>ROUND(I353*H353,2)</f>
        <v>0</v>
      </c>
      <c r="BL353" s="23" t="s">
        <v>136</v>
      </c>
      <c r="BM353" s="23" t="s">
        <v>677</v>
      </c>
    </row>
    <row r="354" s="11" customFormat="1">
      <c r="B354" s="232"/>
      <c r="C354" s="233"/>
      <c r="D354" s="234" t="s">
        <v>141</v>
      </c>
      <c r="E354" s="235" t="s">
        <v>21</v>
      </c>
      <c r="F354" s="236" t="s">
        <v>517</v>
      </c>
      <c r="G354" s="233"/>
      <c r="H354" s="235" t="s">
        <v>21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AT354" s="242" t="s">
        <v>141</v>
      </c>
      <c r="AU354" s="242" t="s">
        <v>81</v>
      </c>
      <c r="AV354" s="11" t="s">
        <v>79</v>
      </c>
      <c r="AW354" s="11" t="s">
        <v>35</v>
      </c>
      <c r="AX354" s="11" t="s">
        <v>71</v>
      </c>
      <c r="AY354" s="242" t="s">
        <v>129</v>
      </c>
    </row>
    <row r="355" s="12" customFormat="1">
      <c r="B355" s="243"/>
      <c r="C355" s="244"/>
      <c r="D355" s="234" t="s">
        <v>141</v>
      </c>
      <c r="E355" s="245" t="s">
        <v>21</v>
      </c>
      <c r="F355" s="246" t="s">
        <v>673</v>
      </c>
      <c r="G355" s="244"/>
      <c r="H355" s="247">
        <v>230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AT355" s="253" t="s">
        <v>141</v>
      </c>
      <c r="AU355" s="253" t="s">
        <v>81</v>
      </c>
      <c r="AV355" s="12" t="s">
        <v>81</v>
      </c>
      <c r="AW355" s="12" t="s">
        <v>35</v>
      </c>
      <c r="AX355" s="12" t="s">
        <v>79</v>
      </c>
      <c r="AY355" s="253" t="s">
        <v>129</v>
      </c>
    </row>
    <row r="356" s="1" customFormat="1" ht="16.5" customHeight="1">
      <c r="B356" s="45"/>
      <c r="C356" s="220" t="s">
        <v>678</v>
      </c>
      <c r="D356" s="220" t="s">
        <v>131</v>
      </c>
      <c r="E356" s="221" t="s">
        <v>679</v>
      </c>
      <c r="F356" s="222" t="s">
        <v>680</v>
      </c>
      <c r="G356" s="223" t="s">
        <v>322</v>
      </c>
      <c r="H356" s="224">
        <v>1</v>
      </c>
      <c r="I356" s="225"/>
      <c r="J356" s="226">
        <f>ROUND(I356*H356,2)</f>
        <v>0</v>
      </c>
      <c r="K356" s="222" t="s">
        <v>135</v>
      </c>
      <c r="L356" s="71"/>
      <c r="M356" s="227" t="s">
        <v>21</v>
      </c>
      <c r="N356" s="228" t="s">
        <v>42</v>
      </c>
      <c r="O356" s="46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AR356" s="23" t="s">
        <v>136</v>
      </c>
      <c r="AT356" s="23" t="s">
        <v>131</v>
      </c>
      <c r="AU356" s="23" t="s">
        <v>81</v>
      </c>
      <c r="AY356" s="23" t="s">
        <v>129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23" t="s">
        <v>79</v>
      </c>
      <c r="BK356" s="231">
        <f>ROUND(I356*H356,2)</f>
        <v>0</v>
      </c>
      <c r="BL356" s="23" t="s">
        <v>136</v>
      </c>
      <c r="BM356" s="23" t="s">
        <v>681</v>
      </c>
    </row>
    <row r="357" s="11" customFormat="1">
      <c r="B357" s="232"/>
      <c r="C357" s="233"/>
      <c r="D357" s="234" t="s">
        <v>141</v>
      </c>
      <c r="E357" s="235" t="s">
        <v>21</v>
      </c>
      <c r="F357" s="236" t="s">
        <v>142</v>
      </c>
      <c r="G357" s="233"/>
      <c r="H357" s="235" t="s">
        <v>21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AT357" s="242" t="s">
        <v>141</v>
      </c>
      <c r="AU357" s="242" t="s">
        <v>81</v>
      </c>
      <c r="AV357" s="11" t="s">
        <v>79</v>
      </c>
      <c r="AW357" s="11" t="s">
        <v>35</v>
      </c>
      <c r="AX357" s="11" t="s">
        <v>71</v>
      </c>
      <c r="AY357" s="242" t="s">
        <v>129</v>
      </c>
    </row>
    <row r="358" s="12" customFormat="1">
      <c r="B358" s="243"/>
      <c r="C358" s="244"/>
      <c r="D358" s="234" t="s">
        <v>141</v>
      </c>
      <c r="E358" s="245" t="s">
        <v>21</v>
      </c>
      <c r="F358" s="246" t="s">
        <v>79</v>
      </c>
      <c r="G358" s="244"/>
      <c r="H358" s="247">
        <v>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AT358" s="253" t="s">
        <v>141</v>
      </c>
      <c r="AU358" s="253" t="s">
        <v>81</v>
      </c>
      <c r="AV358" s="12" t="s">
        <v>81</v>
      </c>
      <c r="AW358" s="12" t="s">
        <v>35</v>
      </c>
      <c r="AX358" s="12" t="s">
        <v>79</v>
      </c>
      <c r="AY358" s="253" t="s">
        <v>129</v>
      </c>
    </row>
    <row r="359" s="1" customFormat="1" ht="16.5" customHeight="1">
      <c r="B359" s="45"/>
      <c r="C359" s="265" t="s">
        <v>682</v>
      </c>
      <c r="D359" s="265" t="s">
        <v>264</v>
      </c>
      <c r="E359" s="266" t="s">
        <v>683</v>
      </c>
      <c r="F359" s="267" t="s">
        <v>684</v>
      </c>
      <c r="G359" s="268" t="s">
        <v>322</v>
      </c>
      <c r="H359" s="269">
        <v>8</v>
      </c>
      <c r="I359" s="270"/>
      <c r="J359" s="271">
        <f>ROUND(I359*H359,2)</f>
        <v>0</v>
      </c>
      <c r="K359" s="267" t="s">
        <v>135</v>
      </c>
      <c r="L359" s="272"/>
      <c r="M359" s="273" t="s">
        <v>21</v>
      </c>
      <c r="N359" s="274" t="s">
        <v>42</v>
      </c>
      <c r="O359" s="46"/>
      <c r="P359" s="229">
        <f>O359*H359</f>
        <v>0</v>
      </c>
      <c r="Q359" s="229">
        <v>0.0068999999999999999</v>
      </c>
      <c r="R359" s="229">
        <f>Q359*H359</f>
        <v>0.055199999999999999</v>
      </c>
      <c r="S359" s="229">
        <v>0</v>
      </c>
      <c r="T359" s="230">
        <f>S359*H359</f>
        <v>0</v>
      </c>
      <c r="AR359" s="23" t="s">
        <v>170</v>
      </c>
      <c r="AT359" s="23" t="s">
        <v>264</v>
      </c>
      <c r="AU359" s="23" t="s">
        <v>81</v>
      </c>
      <c r="AY359" s="23" t="s">
        <v>129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23" t="s">
        <v>79</v>
      </c>
      <c r="BK359" s="231">
        <f>ROUND(I359*H359,2)</f>
        <v>0</v>
      </c>
      <c r="BL359" s="23" t="s">
        <v>136</v>
      </c>
      <c r="BM359" s="23" t="s">
        <v>685</v>
      </c>
    </row>
    <row r="360" s="1" customFormat="1" ht="16.5" customHeight="1">
      <c r="B360" s="45"/>
      <c r="C360" s="265" t="s">
        <v>686</v>
      </c>
      <c r="D360" s="265" t="s">
        <v>264</v>
      </c>
      <c r="E360" s="266" t="s">
        <v>687</v>
      </c>
      <c r="F360" s="267" t="s">
        <v>688</v>
      </c>
      <c r="G360" s="268" t="s">
        <v>322</v>
      </c>
      <c r="H360" s="269">
        <v>8</v>
      </c>
      <c r="I360" s="270"/>
      <c r="J360" s="271">
        <f>ROUND(I360*H360,2)</f>
        <v>0</v>
      </c>
      <c r="K360" s="267" t="s">
        <v>135</v>
      </c>
      <c r="L360" s="272"/>
      <c r="M360" s="273" t="s">
        <v>21</v>
      </c>
      <c r="N360" s="274" t="s">
        <v>42</v>
      </c>
      <c r="O360" s="46"/>
      <c r="P360" s="229">
        <f>O360*H360</f>
        <v>0</v>
      </c>
      <c r="Q360" s="229">
        <v>0.00089999999999999998</v>
      </c>
      <c r="R360" s="229">
        <f>Q360*H360</f>
        <v>0.0071999999999999998</v>
      </c>
      <c r="S360" s="229">
        <v>0</v>
      </c>
      <c r="T360" s="230">
        <f>S360*H360</f>
        <v>0</v>
      </c>
      <c r="AR360" s="23" t="s">
        <v>170</v>
      </c>
      <c r="AT360" s="23" t="s">
        <v>264</v>
      </c>
      <c r="AU360" s="23" t="s">
        <v>81</v>
      </c>
      <c r="AY360" s="23" t="s">
        <v>129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23" t="s">
        <v>79</v>
      </c>
      <c r="BK360" s="231">
        <f>ROUND(I360*H360,2)</f>
        <v>0</v>
      </c>
      <c r="BL360" s="23" t="s">
        <v>136</v>
      </c>
      <c r="BM360" s="23" t="s">
        <v>689</v>
      </c>
    </row>
    <row r="361" s="1" customFormat="1" ht="16.5" customHeight="1">
      <c r="B361" s="45"/>
      <c r="C361" s="220" t="s">
        <v>690</v>
      </c>
      <c r="D361" s="220" t="s">
        <v>131</v>
      </c>
      <c r="E361" s="221" t="s">
        <v>691</v>
      </c>
      <c r="F361" s="222" t="s">
        <v>692</v>
      </c>
      <c r="G361" s="223" t="s">
        <v>322</v>
      </c>
      <c r="H361" s="224">
        <v>7</v>
      </c>
      <c r="I361" s="225"/>
      <c r="J361" s="226">
        <f>ROUND(I361*H361,2)</f>
        <v>0</v>
      </c>
      <c r="K361" s="222" t="s">
        <v>135</v>
      </c>
      <c r="L361" s="71"/>
      <c r="M361" s="227" t="s">
        <v>21</v>
      </c>
      <c r="N361" s="228" t="s">
        <v>42</v>
      </c>
      <c r="O361" s="46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AR361" s="23" t="s">
        <v>136</v>
      </c>
      <c r="AT361" s="23" t="s">
        <v>131</v>
      </c>
      <c r="AU361" s="23" t="s">
        <v>81</v>
      </c>
      <c r="AY361" s="23" t="s">
        <v>129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23" t="s">
        <v>79</v>
      </c>
      <c r="BK361" s="231">
        <f>ROUND(I361*H361,2)</f>
        <v>0</v>
      </c>
      <c r="BL361" s="23" t="s">
        <v>136</v>
      </c>
      <c r="BM361" s="23" t="s">
        <v>693</v>
      </c>
    </row>
    <row r="362" s="11" customFormat="1">
      <c r="B362" s="232"/>
      <c r="C362" s="233"/>
      <c r="D362" s="234" t="s">
        <v>141</v>
      </c>
      <c r="E362" s="235" t="s">
        <v>21</v>
      </c>
      <c r="F362" s="236" t="s">
        <v>694</v>
      </c>
      <c r="G362" s="233"/>
      <c r="H362" s="235" t="s">
        <v>21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AT362" s="242" t="s">
        <v>141</v>
      </c>
      <c r="AU362" s="242" t="s">
        <v>81</v>
      </c>
      <c r="AV362" s="11" t="s">
        <v>79</v>
      </c>
      <c r="AW362" s="11" t="s">
        <v>35</v>
      </c>
      <c r="AX362" s="11" t="s">
        <v>71</v>
      </c>
      <c r="AY362" s="242" t="s">
        <v>129</v>
      </c>
    </row>
    <row r="363" s="12" customFormat="1">
      <c r="B363" s="243"/>
      <c r="C363" s="244"/>
      <c r="D363" s="234" t="s">
        <v>141</v>
      </c>
      <c r="E363" s="245" t="s">
        <v>21</v>
      </c>
      <c r="F363" s="246" t="s">
        <v>166</v>
      </c>
      <c r="G363" s="244"/>
      <c r="H363" s="247">
        <v>7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AT363" s="253" t="s">
        <v>141</v>
      </c>
      <c r="AU363" s="253" t="s">
        <v>81</v>
      </c>
      <c r="AV363" s="12" t="s">
        <v>81</v>
      </c>
      <c r="AW363" s="12" t="s">
        <v>35</v>
      </c>
      <c r="AX363" s="12" t="s">
        <v>79</v>
      </c>
      <c r="AY363" s="253" t="s">
        <v>129</v>
      </c>
    </row>
    <row r="364" s="1" customFormat="1" ht="25.5" customHeight="1">
      <c r="B364" s="45"/>
      <c r="C364" s="220" t="s">
        <v>695</v>
      </c>
      <c r="D364" s="220" t="s">
        <v>131</v>
      </c>
      <c r="E364" s="221" t="s">
        <v>696</v>
      </c>
      <c r="F364" s="222" t="s">
        <v>697</v>
      </c>
      <c r="G364" s="223" t="s">
        <v>322</v>
      </c>
      <c r="H364" s="224">
        <v>4</v>
      </c>
      <c r="I364" s="225"/>
      <c r="J364" s="226">
        <f>ROUND(I364*H364,2)</f>
        <v>0</v>
      </c>
      <c r="K364" s="222" t="s">
        <v>135</v>
      </c>
      <c r="L364" s="71"/>
      <c r="M364" s="227" t="s">
        <v>21</v>
      </c>
      <c r="N364" s="228" t="s">
        <v>42</v>
      </c>
      <c r="O364" s="46"/>
      <c r="P364" s="229">
        <f>O364*H364</f>
        <v>0</v>
      </c>
      <c r="Q364" s="229">
        <v>0.00016000000000000001</v>
      </c>
      <c r="R364" s="229">
        <f>Q364*H364</f>
        <v>0.00064000000000000005</v>
      </c>
      <c r="S364" s="229">
        <v>0</v>
      </c>
      <c r="T364" s="230">
        <f>S364*H364</f>
        <v>0</v>
      </c>
      <c r="AR364" s="23" t="s">
        <v>136</v>
      </c>
      <c r="AT364" s="23" t="s">
        <v>131</v>
      </c>
      <c r="AU364" s="23" t="s">
        <v>81</v>
      </c>
      <c r="AY364" s="23" t="s">
        <v>129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79</v>
      </c>
      <c r="BK364" s="231">
        <f>ROUND(I364*H364,2)</f>
        <v>0</v>
      </c>
      <c r="BL364" s="23" t="s">
        <v>136</v>
      </c>
      <c r="BM364" s="23" t="s">
        <v>698</v>
      </c>
    </row>
    <row r="365" s="1" customFormat="1" ht="16.5" customHeight="1">
      <c r="B365" s="45"/>
      <c r="C365" s="220" t="s">
        <v>699</v>
      </c>
      <c r="D365" s="220" t="s">
        <v>131</v>
      </c>
      <c r="E365" s="221" t="s">
        <v>700</v>
      </c>
      <c r="F365" s="222" t="s">
        <v>701</v>
      </c>
      <c r="G365" s="223" t="s">
        <v>173</v>
      </c>
      <c r="H365" s="224">
        <v>34.5</v>
      </c>
      <c r="I365" s="225"/>
      <c r="J365" s="226">
        <f>ROUND(I365*H365,2)</f>
        <v>0</v>
      </c>
      <c r="K365" s="222" t="s">
        <v>135</v>
      </c>
      <c r="L365" s="71"/>
      <c r="M365" s="227" t="s">
        <v>21</v>
      </c>
      <c r="N365" s="228" t="s">
        <v>42</v>
      </c>
      <c r="O365" s="46"/>
      <c r="P365" s="229">
        <f>O365*H365</f>
        <v>0</v>
      </c>
      <c r="Q365" s="229">
        <v>0.00019000000000000001</v>
      </c>
      <c r="R365" s="229">
        <f>Q365*H365</f>
        <v>0.0065550000000000001</v>
      </c>
      <c r="S365" s="229">
        <v>0</v>
      </c>
      <c r="T365" s="230">
        <f>S365*H365</f>
        <v>0</v>
      </c>
      <c r="AR365" s="23" t="s">
        <v>136</v>
      </c>
      <c r="AT365" s="23" t="s">
        <v>131</v>
      </c>
      <c r="AU365" s="23" t="s">
        <v>81</v>
      </c>
      <c r="AY365" s="23" t="s">
        <v>129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23" t="s">
        <v>79</v>
      </c>
      <c r="BK365" s="231">
        <f>ROUND(I365*H365,2)</f>
        <v>0</v>
      </c>
      <c r="BL365" s="23" t="s">
        <v>136</v>
      </c>
      <c r="BM365" s="23" t="s">
        <v>702</v>
      </c>
    </row>
    <row r="366" s="11" customFormat="1">
      <c r="B366" s="232"/>
      <c r="C366" s="233"/>
      <c r="D366" s="234" t="s">
        <v>141</v>
      </c>
      <c r="E366" s="235" t="s">
        <v>21</v>
      </c>
      <c r="F366" s="236" t="s">
        <v>487</v>
      </c>
      <c r="G366" s="233"/>
      <c r="H366" s="235" t="s">
        <v>21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AT366" s="242" t="s">
        <v>141</v>
      </c>
      <c r="AU366" s="242" t="s">
        <v>81</v>
      </c>
      <c r="AV366" s="11" t="s">
        <v>79</v>
      </c>
      <c r="AW366" s="11" t="s">
        <v>35</v>
      </c>
      <c r="AX366" s="11" t="s">
        <v>71</v>
      </c>
      <c r="AY366" s="242" t="s">
        <v>129</v>
      </c>
    </row>
    <row r="367" s="12" customFormat="1">
      <c r="B367" s="243"/>
      <c r="C367" s="244"/>
      <c r="D367" s="234" t="s">
        <v>141</v>
      </c>
      <c r="E367" s="245" t="s">
        <v>21</v>
      </c>
      <c r="F367" s="246" t="s">
        <v>136</v>
      </c>
      <c r="G367" s="244"/>
      <c r="H367" s="247">
        <v>4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AT367" s="253" t="s">
        <v>141</v>
      </c>
      <c r="AU367" s="253" t="s">
        <v>81</v>
      </c>
      <c r="AV367" s="12" t="s">
        <v>81</v>
      </c>
      <c r="AW367" s="12" t="s">
        <v>35</v>
      </c>
      <c r="AX367" s="12" t="s">
        <v>71</v>
      </c>
      <c r="AY367" s="253" t="s">
        <v>129</v>
      </c>
    </row>
    <row r="368" s="11" customFormat="1">
      <c r="B368" s="232"/>
      <c r="C368" s="233"/>
      <c r="D368" s="234" t="s">
        <v>141</v>
      </c>
      <c r="E368" s="235" t="s">
        <v>21</v>
      </c>
      <c r="F368" s="236" t="s">
        <v>497</v>
      </c>
      <c r="G368" s="233"/>
      <c r="H368" s="235" t="s">
        <v>21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AT368" s="242" t="s">
        <v>141</v>
      </c>
      <c r="AU368" s="242" t="s">
        <v>81</v>
      </c>
      <c r="AV368" s="11" t="s">
        <v>79</v>
      </c>
      <c r="AW368" s="11" t="s">
        <v>35</v>
      </c>
      <c r="AX368" s="11" t="s">
        <v>71</v>
      </c>
      <c r="AY368" s="242" t="s">
        <v>129</v>
      </c>
    </row>
    <row r="369" s="12" customFormat="1">
      <c r="B369" s="243"/>
      <c r="C369" s="244"/>
      <c r="D369" s="234" t="s">
        <v>141</v>
      </c>
      <c r="E369" s="245" t="s">
        <v>21</v>
      </c>
      <c r="F369" s="246" t="s">
        <v>498</v>
      </c>
      <c r="G369" s="244"/>
      <c r="H369" s="247">
        <v>2.5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AT369" s="253" t="s">
        <v>141</v>
      </c>
      <c r="AU369" s="253" t="s">
        <v>81</v>
      </c>
      <c r="AV369" s="12" t="s">
        <v>81</v>
      </c>
      <c r="AW369" s="12" t="s">
        <v>35</v>
      </c>
      <c r="AX369" s="12" t="s">
        <v>71</v>
      </c>
      <c r="AY369" s="253" t="s">
        <v>129</v>
      </c>
    </row>
    <row r="370" s="11" customFormat="1">
      <c r="B370" s="232"/>
      <c r="C370" s="233"/>
      <c r="D370" s="234" t="s">
        <v>141</v>
      </c>
      <c r="E370" s="235" t="s">
        <v>21</v>
      </c>
      <c r="F370" s="236" t="s">
        <v>663</v>
      </c>
      <c r="G370" s="233"/>
      <c r="H370" s="235" t="s">
        <v>21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AT370" s="242" t="s">
        <v>141</v>
      </c>
      <c r="AU370" s="242" t="s">
        <v>81</v>
      </c>
      <c r="AV370" s="11" t="s">
        <v>79</v>
      </c>
      <c r="AW370" s="11" t="s">
        <v>35</v>
      </c>
      <c r="AX370" s="11" t="s">
        <v>71</v>
      </c>
      <c r="AY370" s="242" t="s">
        <v>129</v>
      </c>
    </row>
    <row r="371" s="12" customFormat="1">
      <c r="B371" s="243"/>
      <c r="C371" s="244"/>
      <c r="D371" s="234" t="s">
        <v>141</v>
      </c>
      <c r="E371" s="245" t="s">
        <v>21</v>
      </c>
      <c r="F371" s="246" t="s">
        <v>664</v>
      </c>
      <c r="G371" s="244"/>
      <c r="H371" s="247">
        <v>28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AT371" s="253" t="s">
        <v>141</v>
      </c>
      <c r="AU371" s="253" t="s">
        <v>81</v>
      </c>
      <c r="AV371" s="12" t="s">
        <v>81</v>
      </c>
      <c r="AW371" s="12" t="s">
        <v>35</v>
      </c>
      <c r="AX371" s="12" t="s">
        <v>71</v>
      </c>
      <c r="AY371" s="253" t="s">
        <v>129</v>
      </c>
    </row>
    <row r="372" s="13" customFormat="1">
      <c r="B372" s="254"/>
      <c r="C372" s="255"/>
      <c r="D372" s="234" t="s">
        <v>141</v>
      </c>
      <c r="E372" s="256" t="s">
        <v>21</v>
      </c>
      <c r="F372" s="257" t="s">
        <v>161</v>
      </c>
      <c r="G372" s="255"/>
      <c r="H372" s="258">
        <v>34.5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AT372" s="264" t="s">
        <v>141</v>
      </c>
      <c r="AU372" s="264" t="s">
        <v>81</v>
      </c>
      <c r="AV372" s="13" t="s">
        <v>136</v>
      </c>
      <c r="AW372" s="13" t="s">
        <v>35</v>
      </c>
      <c r="AX372" s="13" t="s">
        <v>79</v>
      </c>
      <c r="AY372" s="264" t="s">
        <v>129</v>
      </c>
    </row>
    <row r="373" s="1" customFormat="1" ht="16.5" customHeight="1">
      <c r="B373" s="45"/>
      <c r="C373" s="220" t="s">
        <v>703</v>
      </c>
      <c r="D373" s="220" t="s">
        <v>131</v>
      </c>
      <c r="E373" s="221" t="s">
        <v>704</v>
      </c>
      <c r="F373" s="222" t="s">
        <v>705</v>
      </c>
      <c r="G373" s="223" t="s">
        <v>173</v>
      </c>
      <c r="H373" s="224">
        <v>230</v>
      </c>
      <c r="I373" s="225"/>
      <c r="J373" s="226">
        <f>ROUND(I373*H373,2)</f>
        <v>0</v>
      </c>
      <c r="K373" s="222" t="s">
        <v>135</v>
      </c>
      <c r="L373" s="71"/>
      <c r="M373" s="227" t="s">
        <v>21</v>
      </c>
      <c r="N373" s="228" t="s">
        <v>42</v>
      </c>
      <c r="O373" s="46"/>
      <c r="P373" s="229">
        <f>O373*H373</f>
        <v>0</v>
      </c>
      <c r="Q373" s="229">
        <v>0.00020000000000000001</v>
      </c>
      <c r="R373" s="229">
        <f>Q373*H373</f>
        <v>0.045999999999999999</v>
      </c>
      <c r="S373" s="229">
        <v>0</v>
      </c>
      <c r="T373" s="230">
        <f>S373*H373</f>
        <v>0</v>
      </c>
      <c r="AR373" s="23" t="s">
        <v>136</v>
      </c>
      <c r="AT373" s="23" t="s">
        <v>131</v>
      </c>
      <c r="AU373" s="23" t="s">
        <v>81</v>
      </c>
      <c r="AY373" s="23" t="s">
        <v>129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23" t="s">
        <v>79</v>
      </c>
      <c r="BK373" s="231">
        <f>ROUND(I373*H373,2)</f>
        <v>0</v>
      </c>
      <c r="BL373" s="23" t="s">
        <v>136</v>
      </c>
      <c r="BM373" s="23" t="s">
        <v>706</v>
      </c>
    </row>
    <row r="374" s="11" customFormat="1">
      <c r="B374" s="232"/>
      <c r="C374" s="233"/>
      <c r="D374" s="234" t="s">
        <v>141</v>
      </c>
      <c r="E374" s="235" t="s">
        <v>21</v>
      </c>
      <c r="F374" s="236" t="s">
        <v>517</v>
      </c>
      <c r="G374" s="233"/>
      <c r="H374" s="235" t="s">
        <v>21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AT374" s="242" t="s">
        <v>141</v>
      </c>
      <c r="AU374" s="242" t="s">
        <v>81</v>
      </c>
      <c r="AV374" s="11" t="s">
        <v>79</v>
      </c>
      <c r="AW374" s="11" t="s">
        <v>35</v>
      </c>
      <c r="AX374" s="11" t="s">
        <v>71</v>
      </c>
      <c r="AY374" s="242" t="s">
        <v>129</v>
      </c>
    </row>
    <row r="375" s="12" customFormat="1">
      <c r="B375" s="243"/>
      <c r="C375" s="244"/>
      <c r="D375" s="234" t="s">
        <v>141</v>
      </c>
      <c r="E375" s="245" t="s">
        <v>21</v>
      </c>
      <c r="F375" s="246" t="s">
        <v>673</v>
      </c>
      <c r="G375" s="244"/>
      <c r="H375" s="247">
        <v>230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AT375" s="253" t="s">
        <v>141</v>
      </c>
      <c r="AU375" s="253" t="s">
        <v>81</v>
      </c>
      <c r="AV375" s="12" t="s">
        <v>81</v>
      </c>
      <c r="AW375" s="12" t="s">
        <v>35</v>
      </c>
      <c r="AX375" s="12" t="s">
        <v>79</v>
      </c>
      <c r="AY375" s="253" t="s">
        <v>129</v>
      </c>
    </row>
    <row r="376" s="1" customFormat="1" ht="16.5" customHeight="1">
      <c r="B376" s="45"/>
      <c r="C376" s="220" t="s">
        <v>707</v>
      </c>
      <c r="D376" s="220" t="s">
        <v>131</v>
      </c>
      <c r="E376" s="221" t="s">
        <v>708</v>
      </c>
      <c r="F376" s="222" t="s">
        <v>709</v>
      </c>
      <c r="G376" s="223" t="s">
        <v>173</v>
      </c>
      <c r="H376" s="224">
        <v>264.5</v>
      </c>
      <c r="I376" s="225"/>
      <c r="J376" s="226">
        <f>ROUND(I376*H376,2)</f>
        <v>0</v>
      </c>
      <c r="K376" s="222" t="s">
        <v>135</v>
      </c>
      <c r="L376" s="71"/>
      <c r="M376" s="227" t="s">
        <v>21</v>
      </c>
      <c r="N376" s="228" t="s">
        <v>42</v>
      </c>
      <c r="O376" s="46"/>
      <c r="P376" s="229">
        <f>O376*H376</f>
        <v>0</v>
      </c>
      <c r="Q376" s="229">
        <v>0.00012999999999999999</v>
      </c>
      <c r="R376" s="229">
        <f>Q376*H376</f>
        <v>0.034384999999999999</v>
      </c>
      <c r="S376" s="229">
        <v>0</v>
      </c>
      <c r="T376" s="230">
        <f>S376*H376</f>
        <v>0</v>
      </c>
      <c r="AR376" s="23" t="s">
        <v>136</v>
      </c>
      <c r="AT376" s="23" t="s">
        <v>131</v>
      </c>
      <c r="AU376" s="23" t="s">
        <v>81</v>
      </c>
      <c r="AY376" s="23" t="s">
        <v>129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23" t="s">
        <v>79</v>
      </c>
      <c r="BK376" s="231">
        <f>ROUND(I376*H376,2)</f>
        <v>0</v>
      </c>
      <c r="BL376" s="23" t="s">
        <v>136</v>
      </c>
      <c r="BM376" s="23" t="s">
        <v>710</v>
      </c>
    </row>
    <row r="377" s="12" customFormat="1">
      <c r="B377" s="243"/>
      <c r="C377" s="244"/>
      <c r="D377" s="234" t="s">
        <v>141</v>
      </c>
      <c r="E377" s="245" t="s">
        <v>21</v>
      </c>
      <c r="F377" s="246" t="s">
        <v>711</v>
      </c>
      <c r="G377" s="244"/>
      <c r="H377" s="247">
        <v>264.5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AT377" s="253" t="s">
        <v>141</v>
      </c>
      <c r="AU377" s="253" t="s">
        <v>81</v>
      </c>
      <c r="AV377" s="12" t="s">
        <v>81</v>
      </c>
      <c r="AW377" s="12" t="s">
        <v>35</v>
      </c>
      <c r="AX377" s="12" t="s">
        <v>79</v>
      </c>
      <c r="AY377" s="253" t="s">
        <v>129</v>
      </c>
    </row>
    <row r="378" s="1" customFormat="1" ht="25.5" customHeight="1">
      <c r="B378" s="45"/>
      <c r="C378" s="220" t="s">
        <v>712</v>
      </c>
      <c r="D378" s="220" t="s">
        <v>131</v>
      </c>
      <c r="E378" s="221" t="s">
        <v>713</v>
      </c>
      <c r="F378" s="222" t="s">
        <v>714</v>
      </c>
      <c r="G378" s="223" t="s">
        <v>322</v>
      </c>
      <c r="H378" s="224">
        <v>12</v>
      </c>
      <c r="I378" s="225"/>
      <c r="J378" s="226">
        <f>ROUND(I378*H378,2)</f>
        <v>0</v>
      </c>
      <c r="K378" s="222" t="s">
        <v>135</v>
      </c>
      <c r="L378" s="71"/>
      <c r="M378" s="227" t="s">
        <v>21</v>
      </c>
      <c r="N378" s="228" t="s">
        <v>42</v>
      </c>
      <c r="O378" s="46"/>
      <c r="P378" s="229">
        <f>O378*H378</f>
        <v>0</v>
      </c>
      <c r="Q378" s="229">
        <v>8.0000000000000007E-05</v>
      </c>
      <c r="R378" s="229">
        <f>Q378*H378</f>
        <v>0.00096000000000000013</v>
      </c>
      <c r="S378" s="229">
        <v>0</v>
      </c>
      <c r="T378" s="230">
        <f>S378*H378</f>
        <v>0</v>
      </c>
      <c r="AR378" s="23" t="s">
        <v>136</v>
      </c>
      <c r="AT378" s="23" t="s">
        <v>131</v>
      </c>
      <c r="AU378" s="23" t="s">
        <v>81</v>
      </c>
      <c r="AY378" s="23" t="s">
        <v>129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23" t="s">
        <v>79</v>
      </c>
      <c r="BK378" s="231">
        <f>ROUND(I378*H378,2)</f>
        <v>0</v>
      </c>
      <c r="BL378" s="23" t="s">
        <v>136</v>
      </c>
      <c r="BM378" s="23" t="s">
        <v>715</v>
      </c>
    </row>
    <row r="379" s="12" customFormat="1">
      <c r="B379" s="243"/>
      <c r="C379" s="244"/>
      <c r="D379" s="234" t="s">
        <v>141</v>
      </c>
      <c r="E379" s="245" t="s">
        <v>21</v>
      </c>
      <c r="F379" s="246" t="s">
        <v>716</v>
      </c>
      <c r="G379" s="244"/>
      <c r="H379" s="247">
        <v>12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AT379" s="253" t="s">
        <v>141</v>
      </c>
      <c r="AU379" s="253" t="s">
        <v>81</v>
      </c>
      <c r="AV379" s="12" t="s">
        <v>81</v>
      </c>
      <c r="AW379" s="12" t="s">
        <v>35</v>
      </c>
      <c r="AX379" s="12" t="s">
        <v>79</v>
      </c>
      <c r="AY379" s="253" t="s">
        <v>129</v>
      </c>
    </row>
    <row r="380" s="1" customFormat="1" ht="25.5" customHeight="1">
      <c r="B380" s="45"/>
      <c r="C380" s="220" t="s">
        <v>717</v>
      </c>
      <c r="D380" s="220" t="s">
        <v>131</v>
      </c>
      <c r="E380" s="221" t="s">
        <v>718</v>
      </c>
      <c r="F380" s="222" t="s">
        <v>719</v>
      </c>
      <c r="G380" s="223" t="s">
        <v>322</v>
      </c>
      <c r="H380" s="224">
        <v>4</v>
      </c>
      <c r="I380" s="225"/>
      <c r="J380" s="226">
        <f>ROUND(I380*H380,2)</f>
        <v>0</v>
      </c>
      <c r="K380" s="222" t="s">
        <v>135</v>
      </c>
      <c r="L380" s="71"/>
      <c r="M380" s="227" t="s">
        <v>21</v>
      </c>
      <c r="N380" s="228" t="s">
        <v>42</v>
      </c>
      <c r="O380" s="46"/>
      <c r="P380" s="229">
        <f>O380*H380</f>
        <v>0</v>
      </c>
      <c r="Q380" s="229">
        <v>0.00076000000000000004</v>
      </c>
      <c r="R380" s="229">
        <f>Q380*H380</f>
        <v>0.0030400000000000002</v>
      </c>
      <c r="S380" s="229">
        <v>0</v>
      </c>
      <c r="T380" s="230">
        <f>S380*H380</f>
        <v>0</v>
      </c>
      <c r="AR380" s="23" t="s">
        <v>136</v>
      </c>
      <c r="AT380" s="23" t="s">
        <v>131</v>
      </c>
      <c r="AU380" s="23" t="s">
        <v>81</v>
      </c>
      <c r="AY380" s="23" t="s">
        <v>129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23" t="s">
        <v>79</v>
      </c>
      <c r="BK380" s="231">
        <f>ROUND(I380*H380,2)</f>
        <v>0</v>
      </c>
      <c r="BL380" s="23" t="s">
        <v>136</v>
      </c>
      <c r="BM380" s="23" t="s">
        <v>720</v>
      </c>
    </row>
    <row r="381" s="12" customFormat="1">
      <c r="B381" s="243"/>
      <c r="C381" s="244"/>
      <c r="D381" s="234" t="s">
        <v>141</v>
      </c>
      <c r="E381" s="245" t="s">
        <v>21</v>
      </c>
      <c r="F381" s="246" t="s">
        <v>721</v>
      </c>
      <c r="G381" s="244"/>
      <c r="H381" s="247">
        <v>4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AT381" s="253" t="s">
        <v>141</v>
      </c>
      <c r="AU381" s="253" t="s">
        <v>81</v>
      </c>
      <c r="AV381" s="12" t="s">
        <v>81</v>
      </c>
      <c r="AW381" s="12" t="s">
        <v>35</v>
      </c>
      <c r="AX381" s="12" t="s">
        <v>79</v>
      </c>
      <c r="AY381" s="253" t="s">
        <v>129</v>
      </c>
    </row>
    <row r="382" s="10" customFormat="1" ht="29.88" customHeight="1">
      <c r="B382" s="204"/>
      <c r="C382" s="205"/>
      <c r="D382" s="206" t="s">
        <v>70</v>
      </c>
      <c r="E382" s="218" t="s">
        <v>177</v>
      </c>
      <c r="F382" s="218" t="s">
        <v>722</v>
      </c>
      <c r="G382" s="205"/>
      <c r="H382" s="205"/>
      <c r="I382" s="208"/>
      <c r="J382" s="219">
        <f>BK382</f>
        <v>0</v>
      </c>
      <c r="K382" s="205"/>
      <c r="L382" s="210"/>
      <c r="M382" s="211"/>
      <c r="N382" s="212"/>
      <c r="O382" s="212"/>
      <c r="P382" s="213">
        <f>SUM(P383:P415)</f>
        <v>0</v>
      </c>
      <c r="Q382" s="212"/>
      <c r="R382" s="213">
        <f>SUM(R383:R415)</f>
        <v>33.970500000000001</v>
      </c>
      <c r="S382" s="212"/>
      <c r="T382" s="214">
        <f>SUM(T383:T415)</f>
        <v>0</v>
      </c>
      <c r="AR382" s="215" t="s">
        <v>79</v>
      </c>
      <c r="AT382" s="216" t="s">
        <v>70</v>
      </c>
      <c r="AU382" s="216" t="s">
        <v>79</v>
      </c>
      <c r="AY382" s="215" t="s">
        <v>129</v>
      </c>
      <c r="BK382" s="217">
        <f>SUM(BK383:BK415)</f>
        <v>0</v>
      </c>
    </row>
    <row r="383" s="1" customFormat="1" ht="51" customHeight="1">
      <c r="B383" s="45"/>
      <c r="C383" s="220" t="s">
        <v>723</v>
      </c>
      <c r="D383" s="220" t="s">
        <v>131</v>
      </c>
      <c r="E383" s="221" t="s">
        <v>724</v>
      </c>
      <c r="F383" s="222" t="s">
        <v>725</v>
      </c>
      <c r="G383" s="223" t="s">
        <v>173</v>
      </c>
      <c r="H383" s="224">
        <v>62</v>
      </c>
      <c r="I383" s="225"/>
      <c r="J383" s="226">
        <f>ROUND(I383*H383,2)</f>
        <v>0</v>
      </c>
      <c r="K383" s="222" t="s">
        <v>135</v>
      </c>
      <c r="L383" s="71"/>
      <c r="M383" s="227" t="s">
        <v>21</v>
      </c>
      <c r="N383" s="228" t="s">
        <v>42</v>
      </c>
      <c r="O383" s="46"/>
      <c r="P383" s="229">
        <f>O383*H383</f>
        <v>0</v>
      </c>
      <c r="Q383" s="229">
        <v>0.080879999999999994</v>
      </c>
      <c r="R383" s="229">
        <f>Q383*H383</f>
        <v>5.0145599999999995</v>
      </c>
      <c r="S383" s="229">
        <v>0</v>
      </c>
      <c r="T383" s="230">
        <f>S383*H383</f>
        <v>0</v>
      </c>
      <c r="AR383" s="23" t="s">
        <v>136</v>
      </c>
      <c r="AT383" s="23" t="s">
        <v>131</v>
      </c>
      <c r="AU383" s="23" t="s">
        <v>81</v>
      </c>
      <c r="AY383" s="23" t="s">
        <v>129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23" t="s">
        <v>79</v>
      </c>
      <c r="BK383" s="231">
        <f>ROUND(I383*H383,2)</f>
        <v>0</v>
      </c>
      <c r="BL383" s="23" t="s">
        <v>136</v>
      </c>
      <c r="BM383" s="23" t="s">
        <v>726</v>
      </c>
    </row>
    <row r="384" s="11" customFormat="1">
      <c r="B384" s="232"/>
      <c r="C384" s="233"/>
      <c r="D384" s="234" t="s">
        <v>141</v>
      </c>
      <c r="E384" s="235" t="s">
        <v>21</v>
      </c>
      <c r="F384" s="236" t="s">
        <v>727</v>
      </c>
      <c r="G384" s="233"/>
      <c r="H384" s="235" t="s">
        <v>21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AT384" s="242" t="s">
        <v>141</v>
      </c>
      <c r="AU384" s="242" t="s">
        <v>81</v>
      </c>
      <c r="AV384" s="11" t="s">
        <v>79</v>
      </c>
      <c r="AW384" s="11" t="s">
        <v>35</v>
      </c>
      <c r="AX384" s="11" t="s">
        <v>71</v>
      </c>
      <c r="AY384" s="242" t="s">
        <v>129</v>
      </c>
    </row>
    <row r="385" s="12" customFormat="1">
      <c r="B385" s="243"/>
      <c r="C385" s="244"/>
      <c r="D385" s="234" t="s">
        <v>141</v>
      </c>
      <c r="E385" s="245" t="s">
        <v>21</v>
      </c>
      <c r="F385" s="246" t="s">
        <v>182</v>
      </c>
      <c r="G385" s="244"/>
      <c r="H385" s="247">
        <v>62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AT385" s="253" t="s">
        <v>141</v>
      </c>
      <c r="AU385" s="253" t="s">
        <v>81</v>
      </c>
      <c r="AV385" s="12" t="s">
        <v>81</v>
      </c>
      <c r="AW385" s="12" t="s">
        <v>35</v>
      </c>
      <c r="AX385" s="12" t="s">
        <v>79</v>
      </c>
      <c r="AY385" s="253" t="s">
        <v>129</v>
      </c>
    </row>
    <row r="386" s="1" customFormat="1" ht="16.5" customHeight="1">
      <c r="B386" s="45"/>
      <c r="C386" s="265" t="s">
        <v>728</v>
      </c>
      <c r="D386" s="265" t="s">
        <v>264</v>
      </c>
      <c r="E386" s="266" t="s">
        <v>729</v>
      </c>
      <c r="F386" s="267" t="s">
        <v>730</v>
      </c>
      <c r="G386" s="268" t="s">
        <v>322</v>
      </c>
      <c r="H386" s="269">
        <v>125.24</v>
      </c>
      <c r="I386" s="270"/>
      <c r="J386" s="271">
        <f>ROUND(I386*H386,2)</f>
        <v>0</v>
      </c>
      <c r="K386" s="267" t="s">
        <v>21</v>
      </c>
      <c r="L386" s="272"/>
      <c r="M386" s="273" t="s">
        <v>21</v>
      </c>
      <c r="N386" s="274" t="s">
        <v>42</v>
      </c>
      <c r="O386" s="46"/>
      <c r="P386" s="229">
        <f>O386*H386</f>
        <v>0</v>
      </c>
      <c r="Q386" s="229">
        <v>0.028000000000000001</v>
      </c>
      <c r="R386" s="229">
        <f>Q386*H386</f>
        <v>3.5067200000000001</v>
      </c>
      <c r="S386" s="229">
        <v>0</v>
      </c>
      <c r="T386" s="230">
        <f>S386*H386</f>
        <v>0</v>
      </c>
      <c r="AR386" s="23" t="s">
        <v>170</v>
      </c>
      <c r="AT386" s="23" t="s">
        <v>264</v>
      </c>
      <c r="AU386" s="23" t="s">
        <v>81</v>
      </c>
      <c r="AY386" s="23" t="s">
        <v>129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23" t="s">
        <v>79</v>
      </c>
      <c r="BK386" s="231">
        <f>ROUND(I386*H386,2)</f>
        <v>0</v>
      </c>
      <c r="BL386" s="23" t="s">
        <v>136</v>
      </c>
      <c r="BM386" s="23" t="s">
        <v>731</v>
      </c>
    </row>
    <row r="387" s="12" customFormat="1">
      <c r="B387" s="243"/>
      <c r="C387" s="244"/>
      <c r="D387" s="234" t="s">
        <v>141</v>
      </c>
      <c r="E387" s="245" t="s">
        <v>21</v>
      </c>
      <c r="F387" s="246" t="s">
        <v>732</v>
      </c>
      <c r="G387" s="244"/>
      <c r="H387" s="247">
        <v>125.24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AT387" s="253" t="s">
        <v>141</v>
      </c>
      <c r="AU387" s="253" t="s">
        <v>81</v>
      </c>
      <c r="AV387" s="12" t="s">
        <v>81</v>
      </c>
      <c r="AW387" s="12" t="s">
        <v>35</v>
      </c>
      <c r="AX387" s="12" t="s">
        <v>79</v>
      </c>
      <c r="AY387" s="253" t="s">
        <v>129</v>
      </c>
    </row>
    <row r="388" s="1" customFormat="1" ht="38.25" customHeight="1">
      <c r="B388" s="45"/>
      <c r="C388" s="220" t="s">
        <v>733</v>
      </c>
      <c r="D388" s="220" t="s">
        <v>131</v>
      </c>
      <c r="E388" s="221" t="s">
        <v>734</v>
      </c>
      <c r="F388" s="222" t="s">
        <v>735</v>
      </c>
      <c r="G388" s="223" t="s">
        <v>173</v>
      </c>
      <c r="H388" s="224">
        <v>310</v>
      </c>
      <c r="I388" s="225"/>
      <c r="J388" s="226">
        <f>ROUND(I388*H388,2)</f>
        <v>0</v>
      </c>
      <c r="K388" s="222" t="s">
        <v>135</v>
      </c>
      <c r="L388" s="71"/>
      <c r="M388" s="227" t="s">
        <v>21</v>
      </c>
      <c r="N388" s="228" t="s">
        <v>42</v>
      </c>
      <c r="O388" s="46"/>
      <c r="P388" s="229">
        <f>O388*H388</f>
        <v>0</v>
      </c>
      <c r="Q388" s="229">
        <v>0.0082199999999999999</v>
      </c>
      <c r="R388" s="229">
        <f>Q388*H388</f>
        <v>2.5482</v>
      </c>
      <c r="S388" s="229">
        <v>0</v>
      </c>
      <c r="T388" s="230">
        <f>S388*H388</f>
        <v>0</v>
      </c>
      <c r="AR388" s="23" t="s">
        <v>136</v>
      </c>
      <c r="AT388" s="23" t="s">
        <v>131</v>
      </c>
      <c r="AU388" s="23" t="s">
        <v>81</v>
      </c>
      <c r="AY388" s="23" t="s">
        <v>129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3" t="s">
        <v>79</v>
      </c>
      <c r="BK388" s="231">
        <f>ROUND(I388*H388,2)</f>
        <v>0</v>
      </c>
      <c r="BL388" s="23" t="s">
        <v>136</v>
      </c>
      <c r="BM388" s="23" t="s">
        <v>736</v>
      </c>
    </row>
    <row r="389" s="11" customFormat="1">
      <c r="B389" s="232"/>
      <c r="C389" s="233"/>
      <c r="D389" s="234" t="s">
        <v>141</v>
      </c>
      <c r="E389" s="235" t="s">
        <v>21</v>
      </c>
      <c r="F389" s="236" t="s">
        <v>737</v>
      </c>
      <c r="G389" s="233"/>
      <c r="H389" s="235" t="s">
        <v>21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AT389" s="242" t="s">
        <v>141</v>
      </c>
      <c r="AU389" s="242" t="s">
        <v>81</v>
      </c>
      <c r="AV389" s="11" t="s">
        <v>79</v>
      </c>
      <c r="AW389" s="11" t="s">
        <v>35</v>
      </c>
      <c r="AX389" s="11" t="s">
        <v>71</v>
      </c>
      <c r="AY389" s="242" t="s">
        <v>129</v>
      </c>
    </row>
    <row r="390" s="12" customFormat="1">
      <c r="B390" s="243"/>
      <c r="C390" s="244"/>
      <c r="D390" s="234" t="s">
        <v>141</v>
      </c>
      <c r="E390" s="245" t="s">
        <v>21</v>
      </c>
      <c r="F390" s="246" t="s">
        <v>738</v>
      </c>
      <c r="G390" s="244"/>
      <c r="H390" s="247">
        <v>310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AT390" s="253" t="s">
        <v>141</v>
      </c>
      <c r="AU390" s="253" t="s">
        <v>81</v>
      </c>
      <c r="AV390" s="12" t="s">
        <v>81</v>
      </c>
      <c r="AW390" s="12" t="s">
        <v>35</v>
      </c>
      <c r="AX390" s="12" t="s">
        <v>79</v>
      </c>
      <c r="AY390" s="253" t="s">
        <v>129</v>
      </c>
    </row>
    <row r="391" s="1" customFormat="1" ht="38.25" customHeight="1">
      <c r="B391" s="45"/>
      <c r="C391" s="220" t="s">
        <v>739</v>
      </c>
      <c r="D391" s="220" t="s">
        <v>131</v>
      </c>
      <c r="E391" s="221" t="s">
        <v>740</v>
      </c>
      <c r="F391" s="222" t="s">
        <v>741</v>
      </c>
      <c r="G391" s="223" t="s">
        <v>173</v>
      </c>
      <c r="H391" s="224">
        <v>62</v>
      </c>
      <c r="I391" s="225"/>
      <c r="J391" s="226">
        <f>ROUND(I391*H391,2)</f>
        <v>0</v>
      </c>
      <c r="K391" s="222" t="s">
        <v>135</v>
      </c>
      <c r="L391" s="71"/>
      <c r="M391" s="227" t="s">
        <v>21</v>
      </c>
      <c r="N391" s="228" t="s">
        <v>42</v>
      </c>
      <c r="O391" s="46"/>
      <c r="P391" s="229">
        <f>O391*H391</f>
        <v>0</v>
      </c>
      <c r="Q391" s="229">
        <v>0.15540000000000001</v>
      </c>
      <c r="R391" s="229">
        <f>Q391*H391</f>
        <v>9.6348000000000003</v>
      </c>
      <c r="S391" s="229">
        <v>0</v>
      </c>
      <c r="T391" s="230">
        <f>S391*H391</f>
        <v>0</v>
      </c>
      <c r="AR391" s="23" t="s">
        <v>136</v>
      </c>
      <c r="AT391" s="23" t="s">
        <v>131</v>
      </c>
      <c r="AU391" s="23" t="s">
        <v>81</v>
      </c>
      <c r="AY391" s="23" t="s">
        <v>129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23" t="s">
        <v>79</v>
      </c>
      <c r="BK391" s="231">
        <f>ROUND(I391*H391,2)</f>
        <v>0</v>
      </c>
      <c r="BL391" s="23" t="s">
        <v>136</v>
      </c>
      <c r="BM391" s="23" t="s">
        <v>742</v>
      </c>
    </row>
    <row r="392" s="11" customFormat="1">
      <c r="B392" s="232"/>
      <c r="C392" s="233"/>
      <c r="D392" s="234" t="s">
        <v>141</v>
      </c>
      <c r="E392" s="235" t="s">
        <v>21</v>
      </c>
      <c r="F392" s="236" t="s">
        <v>743</v>
      </c>
      <c r="G392" s="233"/>
      <c r="H392" s="235" t="s">
        <v>21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AT392" s="242" t="s">
        <v>141</v>
      </c>
      <c r="AU392" s="242" t="s">
        <v>81</v>
      </c>
      <c r="AV392" s="11" t="s">
        <v>79</v>
      </c>
      <c r="AW392" s="11" t="s">
        <v>35</v>
      </c>
      <c r="AX392" s="11" t="s">
        <v>71</v>
      </c>
      <c r="AY392" s="242" t="s">
        <v>129</v>
      </c>
    </row>
    <row r="393" s="12" customFormat="1">
      <c r="B393" s="243"/>
      <c r="C393" s="244"/>
      <c r="D393" s="234" t="s">
        <v>141</v>
      </c>
      <c r="E393" s="245" t="s">
        <v>21</v>
      </c>
      <c r="F393" s="246" t="s">
        <v>182</v>
      </c>
      <c r="G393" s="244"/>
      <c r="H393" s="247">
        <v>62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AT393" s="253" t="s">
        <v>141</v>
      </c>
      <c r="AU393" s="253" t="s">
        <v>81</v>
      </c>
      <c r="AV393" s="12" t="s">
        <v>81</v>
      </c>
      <c r="AW393" s="12" t="s">
        <v>35</v>
      </c>
      <c r="AX393" s="12" t="s">
        <v>79</v>
      </c>
      <c r="AY393" s="253" t="s">
        <v>129</v>
      </c>
    </row>
    <row r="394" s="1" customFormat="1" ht="16.5" customHeight="1">
      <c r="B394" s="45"/>
      <c r="C394" s="265" t="s">
        <v>744</v>
      </c>
      <c r="D394" s="265" t="s">
        <v>264</v>
      </c>
      <c r="E394" s="266" t="s">
        <v>745</v>
      </c>
      <c r="F394" s="267" t="s">
        <v>746</v>
      </c>
      <c r="G394" s="268" t="s">
        <v>322</v>
      </c>
      <c r="H394" s="269">
        <v>48.479999999999997</v>
      </c>
      <c r="I394" s="270"/>
      <c r="J394" s="271">
        <f>ROUND(I394*H394,2)</f>
        <v>0</v>
      </c>
      <c r="K394" s="267" t="s">
        <v>135</v>
      </c>
      <c r="L394" s="272"/>
      <c r="M394" s="273" t="s">
        <v>21</v>
      </c>
      <c r="N394" s="274" t="s">
        <v>42</v>
      </c>
      <c r="O394" s="46"/>
      <c r="P394" s="229">
        <f>O394*H394</f>
        <v>0</v>
      </c>
      <c r="Q394" s="229">
        <v>0.085000000000000006</v>
      </c>
      <c r="R394" s="229">
        <f>Q394*H394</f>
        <v>4.1208</v>
      </c>
      <c r="S394" s="229">
        <v>0</v>
      </c>
      <c r="T394" s="230">
        <f>S394*H394</f>
        <v>0</v>
      </c>
      <c r="AR394" s="23" t="s">
        <v>170</v>
      </c>
      <c r="AT394" s="23" t="s">
        <v>264</v>
      </c>
      <c r="AU394" s="23" t="s">
        <v>81</v>
      </c>
      <c r="AY394" s="23" t="s">
        <v>129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23" t="s">
        <v>79</v>
      </c>
      <c r="BK394" s="231">
        <f>ROUND(I394*H394,2)</f>
        <v>0</v>
      </c>
      <c r="BL394" s="23" t="s">
        <v>136</v>
      </c>
      <c r="BM394" s="23" t="s">
        <v>747</v>
      </c>
    </row>
    <row r="395" s="12" customFormat="1">
      <c r="B395" s="243"/>
      <c r="C395" s="244"/>
      <c r="D395" s="234" t="s">
        <v>141</v>
      </c>
      <c r="E395" s="245" t="s">
        <v>21</v>
      </c>
      <c r="F395" s="246" t="s">
        <v>748</v>
      </c>
      <c r="G395" s="244"/>
      <c r="H395" s="247">
        <v>48.479999999999997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AT395" s="253" t="s">
        <v>141</v>
      </c>
      <c r="AU395" s="253" t="s">
        <v>81</v>
      </c>
      <c r="AV395" s="12" t="s">
        <v>81</v>
      </c>
      <c r="AW395" s="12" t="s">
        <v>35</v>
      </c>
      <c r="AX395" s="12" t="s">
        <v>79</v>
      </c>
      <c r="AY395" s="253" t="s">
        <v>129</v>
      </c>
    </row>
    <row r="396" s="1" customFormat="1" ht="16.5" customHeight="1">
      <c r="B396" s="45"/>
      <c r="C396" s="265" t="s">
        <v>749</v>
      </c>
      <c r="D396" s="265" t="s">
        <v>264</v>
      </c>
      <c r="E396" s="266" t="s">
        <v>750</v>
      </c>
      <c r="F396" s="267" t="s">
        <v>751</v>
      </c>
      <c r="G396" s="268" t="s">
        <v>322</v>
      </c>
      <c r="H396" s="269">
        <v>12</v>
      </c>
      <c r="I396" s="270"/>
      <c r="J396" s="271">
        <f>ROUND(I396*H396,2)</f>
        <v>0</v>
      </c>
      <c r="K396" s="267" t="s">
        <v>135</v>
      </c>
      <c r="L396" s="272"/>
      <c r="M396" s="273" t="s">
        <v>21</v>
      </c>
      <c r="N396" s="274" t="s">
        <v>42</v>
      </c>
      <c r="O396" s="46"/>
      <c r="P396" s="229">
        <f>O396*H396</f>
        <v>0</v>
      </c>
      <c r="Q396" s="229">
        <v>0.048300000000000003</v>
      </c>
      <c r="R396" s="229">
        <f>Q396*H396</f>
        <v>0.5796</v>
      </c>
      <c r="S396" s="229">
        <v>0</v>
      </c>
      <c r="T396" s="230">
        <f>S396*H396</f>
        <v>0</v>
      </c>
      <c r="AR396" s="23" t="s">
        <v>170</v>
      </c>
      <c r="AT396" s="23" t="s">
        <v>264</v>
      </c>
      <c r="AU396" s="23" t="s">
        <v>81</v>
      </c>
      <c r="AY396" s="23" t="s">
        <v>129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23" t="s">
        <v>79</v>
      </c>
      <c r="BK396" s="231">
        <f>ROUND(I396*H396,2)</f>
        <v>0</v>
      </c>
      <c r="BL396" s="23" t="s">
        <v>136</v>
      </c>
      <c r="BM396" s="23" t="s">
        <v>752</v>
      </c>
    </row>
    <row r="397" s="11" customFormat="1">
      <c r="B397" s="232"/>
      <c r="C397" s="233"/>
      <c r="D397" s="234" t="s">
        <v>141</v>
      </c>
      <c r="E397" s="235" t="s">
        <v>21</v>
      </c>
      <c r="F397" s="236" t="s">
        <v>753</v>
      </c>
      <c r="G397" s="233"/>
      <c r="H397" s="235" t="s">
        <v>21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AT397" s="242" t="s">
        <v>141</v>
      </c>
      <c r="AU397" s="242" t="s">
        <v>81</v>
      </c>
      <c r="AV397" s="11" t="s">
        <v>79</v>
      </c>
      <c r="AW397" s="11" t="s">
        <v>35</v>
      </c>
      <c r="AX397" s="11" t="s">
        <v>71</v>
      </c>
      <c r="AY397" s="242" t="s">
        <v>129</v>
      </c>
    </row>
    <row r="398" s="12" customFormat="1">
      <c r="B398" s="243"/>
      <c r="C398" s="244"/>
      <c r="D398" s="234" t="s">
        <v>141</v>
      </c>
      <c r="E398" s="245" t="s">
        <v>21</v>
      </c>
      <c r="F398" s="246" t="s">
        <v>754</v>
      </c>
      <c r="G398" s="244"/>
      <c r="H398" s="247">
        <v>12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AT398" s="253" t="s">
        <v>141</v>
      </c>
      <c r="AU398" s="253" t="s">
        <v>81</v>
      </c>
      <c r="AV398" s="12" t="s">
        <v>81</v>
      </c>
      <c r="AW398" s="12" t="s">
        <v>35</v>
      </c>
      <c r="AX398" s="12" t="s">
        <v>79</v>
      </c>
      <c r="AY398" s="253" t="s">
        <v>129</v>
      </c>
    </row>
    <row r="399" s="1" customFormat="1" ht="16.5" customHeight="1">
      <c r="B399" s="45"/>
      <c r="C399" s="265" t="s">
        <v>755</v>
      </c>
      <c r="D399" s="265" t="s">
        <v>264</v>
      </c>
      <c r="E399" s="266" t="s">
        <v>756</v>
      </c>
      <c r="F399" s="267" t="s">
        <v>757</v>
      </c>
      <c r="G399" s="268" t="s">
        <v>322</v>
      </c>
      <c r="H399" s="269">
        <v>2</v>
      </c>
      <c r="I399" s="270"/>
      <c r="J399" s="271">
        <f>ROUND(I399*H399,2)</f>
        <v>0</v>
      </c>
      <c r="K399" s="267" t="s">
        <v>135</v>
      </c>
      <c r="L399" s="272"/>
      <c r="M399" s="273" t="s">
        <v>21</v>
      </c>
      <c r="N399" s="274" t="s">
        <v>42</v>
      </c>
      <c r="O399" s="46"/>
      <c r="P399" s="229">
        <f>O399*H399</f>
        <v>0</v>
      </c>
      <c r="Q399" s="229">
        <v>0.064000000000000001</v>
      </c>
      <c r="R399" s="229">
        <f>Q399*H399</f>
        <v>0.128</v>
      </c>
      <c r="S399" s="229">
        <v>0</v>
      </c>
      <c r="T399" s="230">
        <f>S399*H399</f>
        <v>0</v>
      </c>
      <c r="AR399" s="23" t="s">
        <v>170</v>
      </c>
      <c r="AT399" s="23" t="s">
        <v>264</v>
      </c>
      <c r="AU399" s="23" t="s">
        <v>81</v>
      </c>
      <c r="AY399" s="23" t="s">
        <v>129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23" t="s">
        <v>79</v>
      </c>
      <c r="BK399" s="231">
        <f>ROUND(I399*H399,2)</f>
        <v>0</v>
      </c>
      <c r="BL399" s="23" t="s">
        <v>136</v>
      </c>
      <c r="BM399" s="23" t="s">
        <v>758</v>
      </c>
    </row>
    <row r="400" s="11" customFormat="1">
      <c r="B400" s="232"/>
      <c r="C400" s="233"/>
      <c r="D400" s="234" t="s">
        <v>141</v>
      </c>
      <c r="E400" s="235" t="s">
        <v>21</v>
      </c>
      <c r="F400" s="236" t="s">
        <v>759</v>
      </c>
      <c r="G400" s="233"/>
      <c r="H400" s="235" t="s">
        <v>21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AT400" s="242" t="s">
        <v>141</v>
      </c>
      <c r="AU400" s="242" t="s">
        <v>81</v>
      </c>
      <c r="AV400" s="11" t="s">
        <v>79</v>
      </c>
      <c r="AW400" s="11" t="s">
        <v>35</v>
      </c>
      <c r="AX400" s="11" t="s">
        <v>71</v>
      </c>
      <c r="AY400" s="242" t="s">
        <v>129</v>
      </c>
    </row>
    <row r="401" s="12" customFormat="1">
      <c r="B401" s="243"/>
      <c r="C401" s="244"/>
      <c r="D401" s="234" t="s">
        <v>141</v>
      </c>
      <c r="E401" s="245" t="s">
        <v>21</v>
      </c>
      <c r="F401" s="246" t="s">
        <v>530</v>
      </c>
      <c r="G401" s="244"/>
      <c r="H401" s="247">
        <v>2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AT401" s="253" t="s">
        <v>141</v>
      </c>
      <c r="AU401" s="253" t="s">
        <v>81</v>
      </c>
      <c r="AV401" s="12" t="s">
        <v>81</v>
      </c>
      <c r="AW401" s="12" t="s">
        <v>35</v>
      </c>
      <c r="AX401" s="12" t="s">
        <v>79</v>
      </c>
      <c r="AY401" s="253" t="s">
        <v>129</v>
      </c>
    </row>
    <row r="402" s="1" customFormat="1" ht="38.25" customHeight="1">
      <c r="B402" s="45"/>
      <c r="C402" s="220" t="s">
        <v>760</v>
      </c>
      <c r="D402" s="220" t="s">
        <v>131</v>
      </c>
      <c r="E402" s="221" t="s">
        <v>761</v>
      </c>
      <c r="F402" s="222" t="s">
        <v>762</v>
      </c>
      <c r="G402" s="223" t="s">
        <v>173</v>
      </c>
      <c r="H402" s="224">
        <v>64</v>
      </c>
      <c r="I402" s="225"/>
      <c r="J402" s="226">
        <f>ROUND(I402*H402,2)</f>
        <v>0</v>
      </c>
      <c r="K402" s="222" t="s">
        <v>135</v>
      </c>
      <c r="L402" s="71"/>
      <c r="M402" s="227" t="s">
        <v>21</v>
      </c>
      <c r="N402" s="228" t="s">
        <v>42</v>
      </c>
      <c r="O402" s="46"/>
      <c r="P402" s="229">
        <f>O402*H402</f>
        <v>0</v>
      </c>
      <c r="Q402" s="229">
        <v>0.10095</v>
      </c>
      <c r="R402" s="229">
        <f>Q402*H402</f>
        <v>6.4607999999999999</v>
      </c>
      <c r="S402" s="229">
        <v>0</v>
      </c>
      <c r="T402" s="230">
        <f>S402*H402</f>
        <v>0</v>
      </c>
      <c r="AR402" s="23" t="s">
        <v>136</v>
      </c>
      <c r="AT402" s="23" t="s">
        <v>131</v>
      </c>
      <c r="AU402" s="23" t="s">
        <v>81</v>
      </c>
      <c r="AY402" s="23" t="s">
        <v>129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23" t="s">
        <v>79</v>
      </c>
      <c r="BK402" s="231">
        <f>ROUND(I402*H402,2)</f>
        <v>0</v>
      </c>
      <c r="BL402" s="23" t="s">
        <v>136</v>
      </c>
      <c r="BM402" s="23" t="s">
        <v>763</v>
      </c>
    </row>
    <row r="403" s="11" customFormat="1">
      <c r="B403" s="232"/>
      <c r="C403" s="233"/>
      <c r="D403" s="234" t="s">
        <v>141</v>
      </c>
      <c r="E403" s="235" t="s">
        <v>21</v>
      </c>
      <c r="F403" s="236" t="s">
        <v>181</v>
      </c>
      <c r="G403" s="233"/>
      <c r="H403" s="235" t="s">
        <v>21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AT403" s="242" t="s">
        <v>141</v>
      </c>
      <c r="AU403" s="242" t="s">
        <v>81</v>
      </c>
      <c r="AV403" s="11" t="s">
        <v>79</v>
      </c>
      <c r="AW403" s="11" t="s">
        <v>35</v>
      </c>
      <c r="AX403" s="11" t="s">
        <v>71</v>
      </c>
      <c r="AY403" s="242" t="s">
        <v>129</v>
      </c>
    </row>
    <row r="404" s="12" customFormat="1">
      <c r="B404" s="243"/>
      <c r="C404" s="244"/>
      <c r="D404" s="234" t="s">
        <v>141</v>
      </c>
      <c r="E404" s="245" t="s">
        <v>21</v>
      </c>
      <c r="F404" s="246" t="s">
        <v>182</v>
      </c>
      <c r="G404" s="244"/>
      <c r="H404" s="247">
        <v>62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AT404" s="253" t="s">
        <v>141</v>
      </c>
      <c r="AU404" s="253" t="s">
        <v>81</v>
      </c>
      <c r="AV404" s="12" t="s">
        <v>81</v>
      </c>
      <c r="AW404" s="12" t="s">
        <v>35</v>
      </c>
      <c r="AX404" s="12" t="s">
        <v>71</v>
      </c>
      <c r="AY404" s="253" t="s">
        <v>129</v>
      </c>
    </row>
    <row r="405" s="11" customFormat="1">
      <c r="B405" s="232"/>
      <c r="C405" s="233"/>
      <c r="D405" s="234" t="s">
        <v>141</v>
      </c>
      <c r="E405" s="235" t="s">
        <v>21</v>
      </c>
      <c r="F405" s="236" t="s">
        <v>183</v>
      </c>
      <c r="G405" s="233"/>
      <c r="H405" s="235" t="s">
        <v>21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AT405" s="242" t="s">
        <v>141</v>
      </c>
      <c r="AU405" s="242" t="s">
        <v>81</v>
      </c>
      <c r="AV405" s="11" t="s">
        <v>79</v>
      </c>
      <c r="AW405" s="11" t="s">
        <v>35</v>
      </c>
      <c r="AX405" s="11" t="s">
        <v>71</v>
      </c>
      <c r="AY405" s="242" t="s">
        <v>129</v>
      </c>
    </row>
    <row r="406" s="12" customFormat="1">
      <c r="B406" s="243"/>
      <c r="C406" s="244"/>
      <c r="D406" s="234" t="s">
        <v>141</v>
      </c>
      <c r="E406" s="245" t="s">
        <v>21</v>
      </c>
      <c r="F406" s="246" t="s">
        <v>184</v>
      </c>
      <c r="G406" s="244"/>
      <c r="H406" s="247">
        <v>8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AT406" s="253" t="s">
        <v>141</v>
      </c>
      <c r="AU406" s="253" t="s">
        <v>81</v>
      </c>
      <c r="AV406" s="12" t="s">
        <v>81</v>
      </c>
      <c r="AW406" s="12" t="s">
        <v>35</v>
      </c>
      <c r="AX406" s="12" t="s">
        <v>71</v>
      </c>
      <c r="AY406" s="253" t="s">
        <v>129</v>
      </c>
    </row>
    <row r="407" s="11" customFormat="1">
      <c r="B407" s="232"/>
      <c r="C407" s="233"/>
      <c r="D407" s="234" t="s">
        <v>141</v>
      </c>
      <c r="E407" s="235" t="s">
        <v>21</v>
      </c>
      <c r="F407" s="236" t="s">
        <v>764</v>
      </c>
      <c r="G407" s="233"/>
      <c r="H407" s="235" t="s">
        <v>21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AT407" s="242" t="s">
        <v>141</v>
      </c>
      <c r="AU407" s="242" t="s">
        <v>81</v>
      </c>
      <c r="AV407" s="11" t="s">
        <v>79</v>
      </c>
      <c r="AW407" s="11" t="s">
        <v>35</v>
      </c>
      <c r="AX407" s="11" t="s">
        <v>71</v>
      </c>
      <c r="AY407" s="242" t="s">
        <v>129</v>
      </c>
    </row>
    <row r="408" s="12" customFormat="1">
      <c r="B408" s="243"/>
      <c r="C408" s="244"/>
      <c r="D408" s="234" t="s">
        <v>141</v>
      </c>
      <c r="E408" s="245" t="s">
        <v>21</v>
      </c>
      <c r="F408" s="246" t="s">
        <v>765</v>
      </c>
      <c r="G408" s="244"/>
      <c r="H408" s="247">
        <v>-6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AT408" s="253" t="s">
        <v>141</v>
      </c>
      <c r="AU408" s="253" t="s">
        <v>81</v>
      </c>
      <c r="AV408" s="12" t="s">
        <v>81</v>
      </c>
      <c r="AW408" s="12" t="s">
        <v>35</v>
      </c>
      <c r="AX408" s="12" t="s">
        <v>71</v>
      </c>
      <c r="AY408" s="253" t="s">
        <v>129</v>
      </c>
    </row>
    <row r="409" s="13" customFormat="1">
      <c r="B409" s="254"/>
      <c r="C409" s="255"/>
      <c r="D409" s="234" t="s">
        <v>141</v>
      </c>
      <c r="E409" s="256" t="s">
        <v>21</v>
      </c>
      <c r="F409" s="257" t="s">
        <v>161</v>
      </c>
      <c r="G409" s="255"/>
      <c r="H409" s="258">
        <v>64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AT409" s="264" t="s">
        <v>141</v>
      </c>
      <c r="AU409" s="264" t="s">
        <v>81</v>
      </c>
      <c r="AV409" s="13" t="s">
        <v>136</v>
      </c>
      <c r="AW409" s="13" t="s">
        <v>35</v>
      </c>
      <c r="AX409" s="13" t="s">
        <v>79</v>
      </c>
      <c r="AY409" s="264" t="s">
        <v>129</v>
      </c>
    </row>
    <row r="410" s="1" customFormat="1" ht="16.5" customHeight="1">
      <c r="B410" s="45"/>
      <c r="C410" s="265" t="s">
        <v>766</v>
      </c>
      <c r="D410" s="265" t="s">
        <v>264</v>
      </c>
      <c r="E410" s="266" t="s">
        <v>767</v>
      </c>
      <c r="F410" s="267" t="s">
        <v>768</v>
      </c>
      <c r="G410" s="268" t="s">
        <v>322</v>
      </c>
      <c r="H410" s="269">
        <v>64.640000000000001</v>
      </c>
      <c r="I410" s="270"/>
      <c r="J410" s="271">
        <f>ROUND(I410*H410,2)</f>
        <v>0</v>
      </c>
      <c r="K410" s="267" t="s">
        <v>135</v>
      </c>
      <c r="L410" s="272"/>
      <c r="M410" s="273" t="s">
        <v>21</v>
      </c>
      <c r="N410" s="274" t="s">
        <v>42</v>
      </c>
      <c r="O410" s="46"/>
      <c r="P410" s="229">
        <f>O410*H410</f>
        <v>0</v>
      </c>
      <c r="Q410" s="229">
        <v>0.029999999999999999</v>
      </c>
      <c r="R410" s="229">
        <f>Q410*H410</f>
        <v>1.9392</v>
      </c>
      <c r="S410" s="229">
        <v>0</v>
      </c>
      <c r="T410" s="230">
        <f>S410*H410</f>
        <v>0</v>
      </c>
      <c r="AR410" s="23" t="s">
        <v>170</v>
      </c>
      <c r="AT410" s="23" t="s">
        <v>264</v>
      </c>
      <c r="AU410" s="23" t="s">
        <v>81</v>
      </c>
      <c r="AY410" s="23" t="s">
        <v>129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23" t="s">
        <v>79</v>
      </c>
      <c r="BK410" s="231">
        <f>ROUND(I410*H410,2)</f>
        <v>0</v>
      </c>
      <c r="BL410" s="23" t="s">
        <v>136</v>
      </c>
      <c r="BM410" s="23" t="s">
        <v>769</v>
      </c>
    </row>
    <row r="411" s="1" customFormat="1" ht="25.5" customHeight="1">
      <c r="B411" s="45"/>
      <c r="C411" s="220" t="s">
        <v>770</v>
      </c>
      <c r="D411" s="220" t="s">
        <v>131</v>
      </c>
      <c r="E411" s="221" t="s">
        <v>771</v>
      </c>
      <c r="F411" s="222" t="s">
        <v>772</v>
      </c>
      <c r="G411" s="223" t="s">
        <v>173</v>
      </c>
      <c r="H411" s="224">
        <v>62</v>
      </c>
      <c r="I411" s="225"/>
      <c r="J411" s="226">
        <f>ROUND(I411*H411,2)</f>
        <v>0</v>
      </c>
      <c r="K411" s="222" t="s">
        <v>135</v>
      </c>
      <c r="L411" s="71"/>
      <c r="M411" s="227" t="s">
        <v>21</v>
      </c>
      <c r="N411" s="228" t="s">
        <v>42</v>
      </c>
      <c r="O411" s="46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AR411" s="23" t="s">
        <v>136</v>
      </c>
      <c r="AT411" s="23" t="s">
        <v>131</v>
      </c>
      <c r="AU411" s="23" t="s">
        <v>81</v>
      </c>
      <c r="AY411" s="23" t="s">
        <v>129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23" t="s">
        <v>79</v>
      </c>
      <c r="BK411" s="231">
        <f>ROUND(I411*H411,2)</f>
        <v>0</v>
      </c>
      <c r="BL411" s="23" t="s">
        <v>136</v>
      </c>
      <c r="BM411" s="23" t="s">
        <v>773</v>
      </c>
    </row>
    <row r="412" s="11" customFormat="1">
      <c r="B412" s="232"/>
      <c r="C412" s="233"/>
      <c r="D412" s="234" t="s">
        <v>141</v>
      </c>
      <c r="E412" s="235" t="s">
        <v>21</v>
      </c>
      <c r="F412" s="236" t="s">
        <v>774</v>
      </c>
      <c r="G412" s="233"/>
      <c r="H412" s="235" t="s">
        <v>21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AT412" s="242" t="s">
        <v>141</v>
      </c>
      <c r="AU412" s="242" t="s">
        <v>81</v>
      </c>
      <c r="AV412" s="11" t="s">
        <v>79</v>
      </c>
      <c r="AW412" s="11" t="s">
        <v>35</v>
      </c>
      <c r="AX412" s="11" t="s">
        <v>71</v>
      </c>
      <c r="AY412" s="242" t="s">
        <v>129</v>
      </c>
    </row>
    <row r="413" s="12" customFormat="1">
      <c r="B413" s="243"/>
      <c r="C413" s="244"/>
      <c r="D413" s="234" t="s">
        <v>141</v>
      </c>
      <c r="E413" s="245" t="s">
        <v>21</v>
      </c>
      <c r="F413" s="246" t="s">
        <v>182</v>
      </c>
      <c r="G413" s="244"/>
      <c r="H413" s="247">
        <v>62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AT413" s="253" t="s">
        <v>141</v>
      </c>
      <c r="AU413" s="253" t="s">
        <v>81</v>
      </c>
      <c r="AV413" s="12" t="s">
        <v>81</v>
      </c>
      <c r="AW413" s="12" t="s">
        <v>35</v>
      </c>
      <c r="AX413" s="12" t="s">
        <v>79</v>
      </c>
      <c r="AY413" s="253" t="s">
        <v>129</v>
      </c>
    </row>
    <row r="414" s="1" customFormat="1" ht="38.25" customHeight="1">
      <c r="B414" s="45"/>
      <c r="C414" s="220" t="s">
        <v>775</v>
      </c>
      <c r="D414" s="220" t="s">
        <v>131</v>
      </c>
      <c r="E414" s="221" t="s">
        <v>776</v>
      </c>
      <c r="F414" s="222" t="s">
        <v>777</v>
      </c>
      <c r="G414" s="223" t="s">
        <v>173</v>
      </c>
      <c r="H414" s="224">
        <v>62</v>
      </c>
      <c r="I414" s="225"/>
      <c r="J414" s="226">
        <f>ROUND(I414*H414,2)</f>
        <v>0</v>
      </c>
      <c r="K414" s="222" t="s">
        <v>135</v>
      </c>
      <c r="L414" s="71"/>
      <c r="M414" s="227" t="s">
        <v>21</v>
      </c>
      <c r="N414" s="228" t="s">
        <v>42</v>
      </c>
      <c r="O414" s="46"/>
      <c r="P414" s="229">
        <f>O414*H414</f>
        <v>0</v>
      </c>
      <c r="Q414" s="229">
        <v>0.00060999999999999997</v>
      </c>
      <c r="R414" s="229">
        <f>Q414*H414</f>
        <v>0.037819999999999999</v>
      </c>
      <c r="S414" s="229">
        <v>0</v>
      </c>
      <c r="T414" s="230">
        <f>S414*H414</f>
        <v>0</v>
      </c>
      <c r="AR414" s="23" t="s">
        <v>136</v>
      </c>
      <c r="AT414" s="23" t="s">
        <v>131</v>
      </c>
      <c r="AU414" s="23" t="s">
        <v>81</v>
      </c>
      <c r="AY414" s="23" t="s">
        <v>129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23" t="s">
        <v>79</v>
      </c>
      <c r="BK414" s="231">
        <f>ROUND(I414*H414,2)</f>
        <v>0</v>
      </c>
      <c r="BL414" s="23" t="s">
        <v>136</v>
      </c>
      <c r="BM414" s="23" t="s">
        <v>778</v>
      </c>
    </row>
    <row r="415" s="1" customFormat="1" ht="25.5" customHeight="1">
      <c r="B415" s="45"/>
      <c r="C415" s="220" t="s">
        <v>779</v>
      </c>
      <c r="D415" s="220" t="s">
        <v>131</v>
      </c>
      <c r="E415" s="221" t="s">
        <v>780</v>
      </c>
      <c r="F415" s="222" t="s">
        <v>781</v>
      </c>
      <c r="G415" s="223" t="s">
        <v>173</v>
      </c>
      <c r="H415" s="224">
        <v>62</v>
      </c>
      <c r="I415" s="225"/>
      <c r="J415" s="226">
        <f>ROUND(I415*H415,2)</f>
        <v>0</v>
      </c>
      <c r="K415" s="222" t="s">
        <v>135</v>
      </c>
      <c r="L415" s="71"/>
      <c r="M415" s="227" t="s">
        <v>21</v>
      </c>
      <c r="N415" s="228" t="s">
        <v>42</v>
      </c>
      <c r="O415" s="46"/>
      <c r="P415" s="229">
        <f>O415*H415</f>
        <v>0</v>
      </c>
      <c r="Q415" s="229">
        <v>0</v>
      </c>
      <c r="R415" s="229">
        <f>Q415*H415</f>
        <v>0</v>
      </c>
      <c r="S415" s="229">
        <v>0</v>
      </c>
      <c r="T415" s="230">
        <f>S415*H415</f>
        <v>0</v>
      </c>
      <c r="AR415" s="23" t="s">
        <v>136</v>
      </c>
      <c r="AT415" s="23" t="s">
        <v>131</v>
      </c>
      <c r="AU415" s="23" t="s">
        <v>81</v>
      </c>
      <c r="AY415" s="23" t="s">
        <v>129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23" t="s">
        <v>79</v>
      </c>
      <c r="BK415" s="231">
        <f>ROUND(I415*H415,2)</f>
        <v>0</v>
      </c>
      <c r="BL415" s="23" t="s">
        <v>136</v>
      </c>
      <c r="BM415" s="23" t="s">
        <v>782</v>
      </c>
    </row>
    <row r="416" s="10" customFormat="1" ht="29.88" customHeight="1">
      <c r="B416" s="204"/>
      <c r="C416" s="205"/>
      <c r="D416" s="206" t="s">
        <v>70</v>
      </c>
      <c r="E416" s="218" t="s">
        <v>783</v>
      </c>
      <c r="F416" s="218" t="s">
        <v>784</v>
      </c>
      <c r="G416" s="205"/>
      <c r="H416" s="205"/>
      <c r="I416" s="208"/>
      <c r="J416" s="219">
        <f>BK416</f>
        <v>0</v>
      </c>
      <c r="K416" s="205"/>
      <c r="L416" s="210"/>
      <c r="M416" s="211"/>
      <c r="N416" s="212"/>
      <c r="O416" s="212"/>
      <c r="P416" s="213">
        <f>SUM(P417:P420)</f>
        <v>0</v>
      </c>
      <c r="Q416" s="212"/>
      <c r="R416" s="213">
        <f>SUM(R417:R420)</f>
        <v>0</v>
      </c>
      <c r="S416" s="212"/>
      <c r="T416" s="214">
        <f>SUM(T417:T420)</f>
        <v>0</v>
      </c>
      <c r="AR416" s="215" t="s">
        <v>79</v>
      </c>
      <c r="AT416" s="216" t="s">
        <v>70</v>
      </c>
      <c r="AU416" s="216" t="s">
        <v>79</v>
      </c>
      <c r="AY416" s="215" t="s">
        <v>129</v>
      </c>
      <c r="BK416" s="217">
        <f>SUM(BK417:BK420)</f>
        <v>0</v>
      </c>
    </row>
    <row r="417" s="1" customFormat="1" ht="25.5" customHeight="1">
      <c r="B417" s="45"/>
      <c r="C417" s="220" t="s">
        <v>785</v>
      </c>
      <c r="D417" s="220" t="s">
        <v>131</v>
      </c>
      <c r="E417" s="221" t="s">
        <v>786</v>
      </c>
      <c r="F417" s="222" t="s">
        <v>787</v>
      </c>
      <c r="G417" s="223" t="s">
        <v>255</v>
      </c>
      <c r="H417" s="224">
        <v>133.08799999999999</v>
      </c>
      <c r="I417" s="225"/>
      <c r="J417" s="226">
        <f>ROUND(I417*H417,2)</f>
        <v>0</v>
      </c>
      <c r="K417" s="222" t="s">
        <v>135</v>
      </c>
      <c r="L417" s="71"/>
      <c r="M417" s="227" t="s">
        <v>21</v>
      </c>
      <c r="N417" s="228" t="s">
        <v>42</v>
      </c>
      <c r="O417" s="46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AR417" s="23" t="s">
        <v>136</v>
      </c>
      <c r="AT417" s="23" t="s">
        <v>131</v>
      </c>
      <c r="AU417" s="23" t="s">
        <v>81</v>
      </c>
      <c r="AY417" s="23" t="s">
        <v>129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23" t="s">
        <v>79</v>
      </c>
      <c r="BK417" s="231">
        <f>ROUND(I417*H417,2)</f>
        <v>0</v>
      </c>
      <c r="BL417" s="23" t="s">
        <v>136</v>
      </c>
      <c r="BM417" s="23" t="s">
        <v>788</v>
      </c>
    </row>
    <row r="418" s="1" customFormat="1" ht="25.5" customHeight="1">
      <c r="B418" s="45"/>
      <c r="C418" s="220" t="s">
        <v>789</v>
      </c>
      <c r="D418" s="220" t="s">
        <v>131</v>
      </c>
      <c r="E418" s="221" t="s">
        <v>790</v>
      </c>
      <c r="F418" s="222" t="s">
        <v>791</v>
      </c>
      <c r="G418" s="223" t="s">
        <v>255</v>
      </c>
      <c r="H418" s="224">
        <v>266.17599999999999</v>
      </c>
      <c r="I418" s="225"/>
      <c r="J418" s="226">
        <f>ROUND(I418*H418,2)</f>
        <v>0</v>
      </c>
      <c r="K418" s="222" t="s">
        <v>135</v>
      </c>
      <c r="L418" s="71"/>
      <c r="M418" s="227" t="s">
        <v>21</v>
      </c>
      <c r="N418" s="228" t="s">
        <v>42</v>
      </c>
      <c r="O418" s="46"/>
      <c r="P418" s="229">
        <f>O418*H418</f>
        <v>0</v>
      </c>
      <c r="Q418" s="229">
        <v>0</v>
      </c>
      <c r="R418" s="229">
        <f>Q418*H418</f>
        <v>0</v>
      </c>
      <c r="S418" s="229">
        <v>0</v>
      </c>
      <c r="T418" s="230">
        <f>S418*H418</f>
        <v>0</v>
      </c>
      <c r="AR418" s="23" t="s">
        <v>136</v>
      </c>
      <c r="AT418" s="23" t="s">
        <v>131</v>
      </c>
      <c r="AU418" s="23" t="s">
        <v>81</v>
      </c>
      <c r="AY418" s="23" t="s">
        <v>129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23" t="s">
        <v>79</v>
      </c>
      <c r="BK418" s="231">
        <f>ROUND(I418*H418,2)</f>
        <v>0</v>
      </c>
      <c r="BL418" s="23" t="s">
        <v>136</v>
      </c>
      <c r="BM418" s="23" t="s">
        <v>792</v>
      </c>
    </row>
    <row r="419" s="12" customFormat="1">
      <c r="B419" s="243"/>
      <c r="C419" s="244"/>
      <c r="D419" s="234" t="s">
        <v>141</v>
      </c>
      <c r="E419" s="244"/>
      <c r="F419" s="246" t="s">
        <v>793</v>
      </c>
      <c r="G419" s="244"/>
      <c r="H419" s="247">
        <v>266.17599999999999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AT419" s="253" t="s">
        <v>141</v>
      </c>
      <c r="AU419" s="253" t="s">
        <v>81</v>
      </c>
      <c r="AV419" s="12" t="s">
        <v>81</v>
      </c>
      <c r="AW419" s="12" t="s">
        <v>6</v>
      </c>
      <c r="AX419" s="12" t="s">
        <v>79</v>
      </c>
      <c r="AY419" s="253" t="s">
        <v>129</v>
      </c>
    </row>
    <row r="420" s="1" customFormat="1" ht="16.5" customHeight="1">
      <c r="B420" s="45"/>
      <c r="C420" s="220" t="s">
        <v>794</v>
      </c>
      <c r="D420" s="220" t="s">
        <v>131</v>
      </c>
      <c r="E420" s="221" t="s">
        <v>795</v>
      </c>
      <c r="F420" s="222" t="s">
        <v>796</v>
      </c>
      <c r="G420" s="223" t="s">
        <v>255</v>
      </c>
      <c r="H420" s="224">
        <v>133.08799999999999</v>
      </c>
      <c r="I420" s="225"/>
      <c r="J420" s="226">
        <f>ROUND(I420*H420,2)</f>
        <v>0</v>
      </c>
      <c r="K420" s="222" t="s">
        <v>135</v>
      </c>
      <c r="L420" s="71"/>
      <c r="M420" s="227" t="s">
        <v>21</v>
      </c>
      <c r="N420" s="228" t="s">
        <v>42</v>
      </c>
      <c r="O420" s="46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AR420" s="23" t="s">
        <v>136</v>
      </c>
      <c r="AT420" s="23" t="s">
        <v>131</v>
      </c>
      <c r="AU420" s="23" t="s">
        <v>81</v>
      </c>
      <c r="AY420" s="23" t="s">
        <v>129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23" t="s">
        <v>79</v>
      </c>
      <c r="BK420" s="231">
        <f>ROUND(I420*H420,2)</f>
        <v>0</v>
      </c>
      <c r="BL420" s="23" t="s">
        <v>136</v>
      </c>
      <c r="BM420" s="23" t="s">
        <v>797</v>
      </c>
    </row>
    <row r="421" s="10" customFormat="1" ht="29.88" customHeight="1">
      <c r="B421" s="204"/>
      <c r="C421" s="205"/>
      <c r="D421" s="206" t="s">
        <v>70</v>
      </c>
      <c r="E421" s="218" t="s">
        <v>798</v>
      </c>
      <c r="F421" s="218" t="s">
        <v>799</v>
      </c>
      <c r="G421" s="205"/>
      <c r="H421" s="205"/>
      <c r="I421" s="208"/>
      <c r="J421" s="219">
        <f>BK421</f>
        <v>0</v>
      </c>
      <c r="K421" s="205"/>
      <c r="L421" s="210"/>
      <c r="M421" s="211"/>
      <c r="N421" s="212"/>
      <c r="O421" s="212"/>
      <c r="P421" s="213">
        <f>P422</f>
        <v>0</v>
      </c>
      <c r="Q421" s="212"/>
      <c r="R421" s="213">
        <f>R422</f>
        <v>0</v>
      </c>
      <c r="S421" s="212"/>
      <c r="T421" s="214">
        <f>T422</f>
        <v>0</v>
      </c>
      <c r="AR421" s="215" t="s">
        <v>79</v>
      </c>
      <c r="AT421" s="216" t="s">
        <v>70</v>
      </c>
      <c r="AU421" s="216" t="s">
        <v>79</v>
      </c>
      <c r="AY421" s="215" t="s">
        <v>129</v>
      </c>
      <c r="BK421" s="217">
        <f>BK422</f>
        <v>0</v>
      </c>
    </row>
    <row r="422" s="1" customFormat="1" ht="38.25" customHeight="1">
      <c r="B422" s="45"/>
      <c r="C422" s="220" t="s">
        <v>800</v>
      </c>
      <c r="D422" s="220" t="s">
        <v>131</v>
      </c>
      <c r="E422" s="221" t="s">
        <v>801</v>
      </c>
      <c r="F422" s="222" t="s">
        <v>802</v>
      </c>
      <c r="G422" s="223" t="s">
        <v>255</v>
      </c>
      <c r="H422" s="224">
        <v>1081.153</v>
      </c>
      <c r="I422" s="225"/>
      <c r="J422" s="226">
        <f>ROUND(I422*H422,2)</f>
        <v>0</v>
      </c>
      <c r="K422" s="222" t="s">
        <v>135</v>
      </c>
      <c r="L422" s="71"/>
      <c r="M422" s="227" t="s">
        <v>21</v>
      </c>
      <c r="N422" s="277" t="s">
        <v>42</v>
      </c>
      <c r="O422" s="278"/>
      <c r="P422" s="279">
        <f>O422*H422</f>
        <v>0</v>
      </c>
      <c r="Q422" s="279">
        <v>0</v>
      </c>
      <c r="R422" s="279">
        <f>Q422*H422</f>
        <v>0</v>
      </c>
      <c r="S422" s="279">
        <v>0</v>
      </c>
      <c r="T422" s="280">
        <f>S422*H422</f>
        <v>0</v>
      </c>
      <c r="AR422" s="23" t="s">
        <v>136</v>
      </c>
      <c r="AT422" s="23" t="s">
        <v>131</v>
      </c>
      <c r="AU422" s="23" t="s">
        <v>81</v>
      </c>
      <c r="AY422" s="23" t="s">
        <v>129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23" t="s">
        <v>79</v>
      </c>
      <c r="BK422" s="231">
        <f>ROUND(I422*H422,2)</f>
        <v>0</v>
      </c>
      <c r="BL422" s="23" t="s">
        <v>136</v>
      </c>
      <c r="BM422" s="23" t="s">
        <v>803</v>
      </c>
    </row>
    <row r="423" s="1" customFormat="1" ht="6.96" customHeight="1">
      <c r="B423" s="66"/>
      <c r="C423" s="67"/>
      <c r="D423" s="67"/>
      <c r="E423" s="67"/>
      <c r="F423" s="67"/>
      <c r="G423" s="67"/>
      <c r="H423" s="67"/>
      <c r="I423" s="165"/>
      <c r="J423" s="67"/>
      <c r="K423" s="67"/>
      <c r="L423" s="71"/>
    </row>
  </sheetData>
  <sheetProtection sheet="1" autoFilter="0" formatColumns="0" formatRows="0" objects="1" scenarios="1" spinCount="100000" saltValue="n2J7OHb+I52DF3UcZIhaDeLuT4MSSFTYFlplo6mDXRUyEpuEZ4RHezMsNa+YYisX36+daaZYvNF8EEj8HJb/Mg==" hashValue="s7vwz5f8DztRYIskhBk2DbRG1KanPoiMUN4JMa4XPMdOmCoM0RmwFROys1CSfRT85uwBVHSDrFa73IYZSBEa8w==" algorithmName="SHA-512" password="CC35"/>
  <autoFilter ref="C84:K422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VÝSTAVBA VODOVODU, KANALIZACE A VEŘEJNÉHO OSVĚTLENÍ V ULICI NA SÁDKÁCH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804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24. 4. 2017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ROUND(SUM(BE84:BE415), 2)</f>
        <v>0</v>
      </c>
      <c r="G30" s="46"/>
      <c r="H30" s="46"/>
      <c r="I30" s="157">
        <v>0.20999999999999999</v>
      </c>
      <c r="J30" s="156">
        <f>ROUND(ROUND((SUM(BE84:BE415)),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ROUND(SUM(BF84:BF415), 2)</f>
        <v>0</v>
      </c>
      <c r="G31" s="46"/>
      <c r="H31" s="46"/>
      <c r="I31" s="157">
        <v>0.14999999999999999</v>
      </c>
      <c r="J31" s="156">
        <f>ROUND(ROUND((SUM(BF84:BF415)),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ROUND(SUM(BG84:BG415),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ROUND(SUM(BH84:BH415),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ROUND(SUM(BI84:BI415),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VÝSTAVBA VODOVODU, KANALIZACE A VEŘEJNÉHO OSVĚTLENÍ V ULICI NA SÁDKÁCH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180-02-16 - IO 02 SPLAŠKOVÁ KANALIZACE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RYCHNOV NAD KNĚŽNOU</v>
      </c>
      <c r="G49" s="46"/>
      <c r="H49" s="46"/>
      <c r="I49" s="145" t="s">
        <v>25</v>
      </c>
      <c r="J49" s="146" t="str">
        <f>IF(J12="","",J12)</f>
        <v>24. 4. 2017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Rychnov nad Kněžnou</v>
      </c>
      <c r="G51" s="46"/>
      <c r="H51" s="46"/>
      <c r="I51" s="145" t="s">
        <v>33</v>
      </c>
      <c r="J51" s="43" t="str">
        <f>E21</f>
        <v>JDS projekt,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107</v>
      </c>
      <c r="E59" s="186"/>
      <c r="F59" s="186"/>
      <c r="G59" s="186"/>
      <c r="H59" s="186"/>
      <c r="I59" s="187"/>
      <c r="J59" s="188">
        <f>J264</f>
        <v>0</v>
      </c>
      <c r="K59" s="189"/>
    </row>
    <row r="60" s="8" customFormat="1" ht="19.92" customHeight="1">
      <c r="B60" s="183"/>
      <c r="C60" s="184"/>
      <c r="D60" s="185" t="s">
        <v>108</v>
      </c>
      <c r="E60" s="186"/>
      <c r="F60" s="186"/>
      <c r="G60" s="186"/>
      <c r="H60" s="186"/>
      <c r="I60" s="187"/>
      <c r="J60" s="188">
        <f>J288</f>
        <v>0</v>
      </c>
      <c r="K60" s="189"/>
    </row>
    <row r="61" s="8" customFormat="1" ht="19.92" customHeight="1">
      <c r="B61" s="183"/>
      <c r="C61" s="184"/>
      <c r="D61" s="185" t="s">
        <v>109</v>
      </c>
      <c r="E61" s="186"/>
      <c r="F61" s="186"/>
      <c r="G61" s="186"/>
      <c r="H61" s="186"/>
      <c r="I61" s="187"/>
      <c r="J61" s="188">
        <f>J348</f>
        <v>0</v>
      </c>
      <c r="K61" s="189"/>
    </row>
    <row r="62" s="8" customFormat="1" ht="19.92" customHeight="1">
      <c r="B62" s="183"/>
      <c r="C62" s="184"/>
      <c r="D62" s="185" t="s">
        <v>110</v>
      </c>
      <c r="E62" s="186"/>
      <c r="F62" s="186"/>
      <c r="G62" s="186"/>
      <c r="H62" s="186"/>
      <c r="I62" s="187"/>
      <c r="J62" s="188">
        <f>J380</f>
        <v>0</v>
      </c>
      <c r="K62" s="189"/>
    </row>
    <row r="63" s="8" customFormat="1" ht="19.92" customHeight="1">
      <c r="B63" s="183"/>
      <c r="C63" s="184"/>
      <c r="D63" s="185" t="s">
        <v>111</v>
      </c>
      <c r="E63" s="186"/>
      <c r="F63" s="186"/>
      <c r="G63" s="186"/>
      <c r="H63" s="186"/>
      <c r="I63" s="187"/>
      <c r="J63" s="188">
        <f>J409</f>
        <v>0</v>
      </c>
      <c r="K63" s="189"/>
    </row>
    <row r="64" s="8" customFormat="1" ht="19.92" customHeight="1">
      <c r="B64" s="183"/>
      <c r="C64" s="184"/>
      <c r="D64" s="185" t="s">
        <v>112</v>
      </c>
      <c r="E64" s="186"/>
      <c r="F64" s="186"/>
      <c r="G64" s="186"/>
      <c r="H64" s="186"/>
      <c r="I64" s="187"/>
      <c r="J64" s="188">
        <f>J414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113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VÝSTAVBA VODOVODU, KANALIZACE A VEŘEJNÉHO OSVĚTLENÍ V ULICI NA SÁDKÁCH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97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180-02-16 - IO 02 SPLAŠKOVÁ KANALIZACE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RYCHNOV NAD KNĚŽNOU</v>
      </c>
      <c r="G78" s="73"/>
      <c r="H78" s="73"/>
      <c r="I78" s="193" t="s">
        <v>25</v>
      </c>
      <c r="J78" s="84" t="str">
        <f>IF(J12="","",J12)</f>
        <v>24. 4. 2017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>Město Rychnov nad Kněžnou</v>
      </c>
      <c r="G80" s="73"/>
      <c r="H80" s="73"/>
      <c r="I80" s="193" t="s">
        <v>33</v>
      </c>
      <c r="J80" s="192" t="str">
        <f>E21</f>
        <v>JDS projekt, s.r.o.</v>
      </c>
      <c r="K80" s="73"/>
      <c r="L80" s="71"/>
    </row>
    <row r="81" s="1" customFormat="1" ht="14.4" customHeight="1">
      <c r="B81" s="45"/>
      <c r="C81" s="75" t="s">
        <v>31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114</v>
      </c>
      <c r="D83" s="196" t="s">
        <v>56</v>
      </c>
      <c r="E83" s="196" t="s">
        <v>52</v>
      </c>
      <c r="F83" s="196" t="s">
        <v>115</v>
      </c>
      <c r="G83" s="196" t="s">
        <v>116</v>
      </c>
      <c r="H83" s="196" t="s">
        <v>117</v>
      </c>
      <c r="I83" s="197" t="s">
        <v>118</v>
      </c>
      <c r="J83" s="196" t="s">
        <v>101</v>
      </c>
      <c r="K83" s="198" t="s">
        <v>119</v>
      </c>
      <c r="L83" s="199"/>
      <c r="M83" s="101" t="s">
        <v>120</v>
      </c>
      <c r="N83" s="102" t="s">
        <v>41</v>
      </c>
      <c r="O83" s="102" t="s">
        <v>121</v>
      </c>
      <c r="P83" s="102" t="s">
        <v>122</v>
      </c>
      <c r="Q83" s="102" t="s">
        <v>123</v>
      </c>
      <c r="R83" s="102" t="s">
        <v>124</v>
      </c>
      <c r="S83" s="102" t="s">
        <v>125</v>
      </c>
      <c r="T83" s="103" t="s">
        <v>126</v>
      </c>
    </row>
    <row r="84" s="1" customFormat="1" ht="29.28" customHeight="1">
      <c r="B84" s="45"/>
      <c r="C84" s="107" t="s">
        <v>102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581.17116556000008</v>
      </c>
      <c r="S84" s="105"/>
      <c r="T84" s="202">
        <f>T85</f>
        <v>582.55377999999996</v>
      </c>
      <c r="AT84" s="23" t="s">
        <v>70</v>
      </c>
      <c r="AU84" s="23" t="s">
        <v>103</v>
      </c>
      <c r="BK84" s="203">
        <f>BK85</f>
        <v>0</v>
      </c>
    </row>
    <row r="85" s="10" customFormat="1" ht="37.44" customHeight="1">
      <c r="B85" s="204"/>
      <c r="C85" s="205"/>
      <c r="D85" s="206" t="s">
        <v>70</v>
      </c>
      <c r="E85" s="207" t="s">
        <v>127</v>
      </c>
      <c r="F85" s="207" t="s">
        <v>128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P86+P264+P288+P348+P380+P409+P414</f>
        <v>0</v>
      </c>
      <c r="Q85" s="212"/>
      <c r="R85" s="213">
        <f>R86+R264+R288+R348+R380+R409+R414</f>
        <v>581.17116556000008</v>
      </c>
      <c r="S85" s="212"/>
      <c r="T85" s="214">
        <f>T86+T264+T288+T348+T380+T409+T414</f>
        <v>582.55377999999996</v>
      </c>
      <c r="AR85" s="215" t="s">
        <v>79</v>
      </c>
      <c r="AT85" s="216" t="s">
        <v>70</v>
      </c>
      <c r="AU85" s="216" t="s">
        <v>71</v>
      </c>
      <c r="AY85" s="215" t="s">
        <v>129</v>
      </c>
      <c r="BK85" s="217">
        <f>BK86+BK264+BK288+BK348+BK380+BK409+BK414</f>
        <v>0</v>
      </c>
    </row>
    <row r="86" s="10" customFormat="1" ht="19.92" customHeight="1">
      <c r="B86" s="204"/>
      <c r="C86" s="205"/>
      <c r="D86" s="206" t="s">
        <v>70</v>
      </c>
      <c r="E86" s="218" t="s">
        <v>79</v>
      </c>
      <c r="F86" s="218" t="s">
        <v>130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SUM(P87:P263)</f>
        <v>0</v>
      </c>
      <c r="Q86" s="212"/>
      <c r="R86" s="213">
        <f>SUM(R87:R263)</f>
        <v>311.94405956000003</v>
      </c>
      <c r="S86" s="212"/>
      <c r="T86" s="214">
        <f>SUM(T87:T263)</f>
        <v>582.55377999999996</v>
      </c>
      <c r="AR86" s="215" t="s">
        <v>79</v>
      </c>
      <c r="AT86" s="216" t="s">
        <v>70</v>
      </c>
      <c r="AU86" s="216" t="s">
        <v>79</v>
      </c>
      <c r="AY86" s="215" t="s">
        <v>129</v>
      </c>
      <c r="BK86" s="217">
        <f>SUM(BK87:BK263)</f>
        <v>0</v>
      </c>
    </row>
    <row r="87" s="1" customFormat="1" ht="51" customHeight="1">
      <c r="B87" s="45"/>
      <c r="C87" s="220" t="s">
        <v>79</v>
      </c>
      <c r="D87" s="220" t="s">
        <v>131</v>
      </c>
      <c r="E87" s="221" t="s">
        <v>132</v>
      </c>
      <c r="F87" s="222" t="s">
        <v>133</v>
      </c>
      <c r="G87" s="223" t="s">
        <v>134</v>
      </c>
      <c r="H87" s="224">
        <v>8</v>
      </c>
      <c r="I87" s="225"/>
      <c r="J87" s="226">
        <f>ROUND(I87*H87,2)</f>
        <v>0</v>
      </c>
      <c r="K87" s="222" t="s">
        <v>135</v>
      </c>
      <c r="L87" s="71"/>
      <c r="M87" s="227" t="s">
        <v>21</v>
      </c>
      <c r="N87" s="228" t="s">
        <v>42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0.255</v>
      </c>
      <c r="T87" s="230">
        <f>S87*H87</f>
        <v>2.04</v>
      </c>
      <c r="AR87" s="23" t="s">
        <v>136</v>
      </c>
      <c r="AT87" s="23" t="s">
        <v>131</v>
      </c>
      <c r="AU87" s="23" t="s">
        <v>81</v>
      </c>
      <c r="AY87" s="23" t="s">
        <v>129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79</v>
      </c>
      <c r="BK87" s="231">
        <f>ROUND(I87*H87,2)</f>
        <v>0</v>
      </c>
      <c r="BL87" s="23" t="s">
        <v>136</v>
      </c>
      <c r="BM87" s="23" t="s">
        <v>805</v>
      </c>
    </row>
    <row r="88" s="11" customFormat="1">
      <c r="B88" s="232"/>
      <c r="C88" s="233"/>
      <c r="D88" s="234" t="s">
        <v>141</v>
      </c>
      <c r="E88" s="235" t="s">
        <v>21</v>
      </c>
      <c r="F88" s="236" t="s">
        <v>806</v>
      </c>
      <c r="G88" s="233"/>
      <c r="H88" s="235" t="s">
        <v>21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141</v>
      </c>
      <c r="AU88" s="242" t="s">
        <v>81</v>
      </c>
      <c r="AV88" s="11" t="s">
        <v>79</v>
      </c>
      <c r="AW88" s="11" t="s">
        <v>35</v>
      </c>
      <c r="AX88" s="11" t="s">
        <v>71</v>
      </c>
      <c r="AY88" s="242" t="s">
        <v>129</v>
      </c>
    </row>
    <row r="89" s="12" customFormat="1">
      <c r="B89" s="243"/>
      <c r="C89" s="244"/>
      <c r="D89" s="234" t="s">
        <v>141</v>
      </c>
      <c r="E89" s="245" t="s">
        <v>21</v>
      </c>
      <c r="F89" s="246" t="s">
        <v>170</v>
      </c>
      <c r="G89" s="244"/>
      <c r="H89" s="247">
        <v>8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141</v>
      </c>
      <c r="AU89" s="253" t="s">
        <v>81</v>
      </c>
      <c r="AV89" s="12" t="s">
        <v>81</v>
      </c>
      <c r="AW89" s="12" t="s">
        <v>35</v>
      </c>
      <c r="AX89" s="12" t="s">
        <v>79</v>
      </c>
      <c r="AY89" s="253" t="s">
        <v>129</v>
      </c>
    </row>
    <row r="90" s="1" customFormat="1" ht="51" customHeight="1">
      <c r="B90" s="45"/>
      <c r="C90" s="220" t="s">
        <v>81</v>
      </c>
      <c r="D90" s="220" t="s">
        <v>131</v>
      </c>
      <c r="E90" s="221" t="s">
        <v>144</v>
      </c>
      <c r="F90" s="222" t="s">
        <v>145</v>
      </c>
      <c r="G90" s="223" t="s">
        <v>134</v>
      </c>
      <c r="H90" s="224">
        <v>20.399999999999999</v>
      </c>
      <c r="I90" s="225"/>
      <c r="J90" s="226">
        <f>ROUND(I90*H90,2)</f>
        <v>0</v>
      </c>
      <c r="K90" s="222" t="s">
        <v>135</v>
      </c>
      <c r="L90" s="71"/>
      <c r="M90" s="227" t="s">
        <v>21</v>
      </c>
      <c r="N90" s="228" t="s">
        <v>42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0.28999999999999998</v>
      </c>
      <c r="T90" s="230">
        <f>S90*H90</f>
        <v>5.9159999999999995</v>
      </c>
      <c r="AR90" s="23" t="s">
        <v>136</v>
      </c>
      <c r="AT90" s="23" t="s">
        <v>131</v>
      </c>
      <c r="AU90" s="23" t="s">
        <v>81</v>
      </c>
      <c r="AY90" s="23" t="s">
        <v>129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79</v>
      </c>
      <c r="BK90" s="231">
        <f>ROUND(I90*H90,2)</f>
        <v>0</v>
      </c>
      <c r="BL90" s="23" t="s">
        <v>136</v>
      </c>
      <c r="BM90" s="23" t="s">
        <v>807</v>
      </c>
    </row>
    <row r="91" s="11" customFormat="1">
      <c r="B91" s="232"/>
      <c r="C91" s="233"/>
      <c r="D91" s="234" t="s">
        <v>141</v>
      </c>
      <c r="E91" s="235" t="s">
        <v>21</v>
      </c>
      <c r="F91" s="236" t="s">
        <v>808</v>
      </c>
      <c r="G91" s="233"/>
      <c r="H91" s="235" t="s">
        <v>21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141</v>
      </c>
      <c r="AU91" s="242" t="s">
        <v>81</v>
      </c>
      <c r="AV91" s="11" t="s">
        <v>79</v>
      </c>
      <c r="AW91" s="11" t="s">
        <v>35</v>
      </c>
      <c r="AX91" s="11" t="s">
        <v>71</v>
      </c>
      <c r="AY91" s="242" t="s">
        <v>129</v>
      </c>
    </row>
    <row r="92" s="12" customFormat="1">
      <c r="B92" s="243"/>
      <c r="C92" s="244"/>
      <c r="D92" s="234" t="s">
        <v>141</v>
      </c>
      <c r="E92" s="245" t="s">
        <v>21</v>
      </c>
      <c r="F92" s="246" t="s">
        <v>809</v>
      </c>
      <c r="G92" s="244"/>
      <c r="H92" s="247">
        <v>20.399999999999999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AT92" s="253" t="s">
        <v>141</v>
      </c>
      <c r="AU92" s="253" t="s">
        <v>81</v>
      </c>
      <c r="AV92" s="12" t="s">
        <v>81</v>
      </c>
      <c r="AW92" s="12" t="s">
        <v>35</v>
      </c>
      <c r="AX92" s="12" t="s">
        <v>79</v>
      </c>
      <c r="AY92" s="253" t="s">
        <v>129</v>
      </c>
    </row>
    <row r="93" s="1" customFormat="1" ht="51" customHeight="1">
      <c r="B93" s="45"/>
      <c r="C93" s="220" t="s">
        <v>143</v>
      </c>
      <c r="D93" s="220" t="s">
        <v>131</v>
      </c>
      <c r="E93" s="221" t="s">
        <v>149</v>
      </c>
      <c r="F93" s="222" t="s">
        <v>150</v>
      </c>
      <c r="G93" s="223" t="s">
        <v>134</v>
      </c>
      <c r="H93" s="224">
        <v>62.799999999999997</v>
      </c>
      <c r="I93" s="225"/>
      <c r="J93" s="226">
        <f>ROUND(I93*H93,2)</f>
        <v>0</v>
      </c>
      <c r="K93" s="222" t="s">
        <v>135</v>
      </c>
      <c r="L93" s="71"/>
      <c r="M93" s="227" t="s">
        <v>21</v>
      </c>
      <c r="N93" s="228" t="s">
        <v>42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0.22</v>
      </c>
      <c r="T93" s="230">
        <f>S93*H93</f>
        <v>13.815999999999999</v>
      </c>
      <c r="AR93" s="23" t="s">
        <v>136</v>
      </c>
      <c r="AT93" s="23" t="s">
        <v>131</v>
      </c>
      <c r="AU93" s="23" t="s">
        <v>81</v>
      </c>
      <c r="AY93" s="23" t="s">
        <v>129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79</v>
      </c>
      <c r="BK93" s="231">
        <f>ROUND(I93*H93,2)</f>
        <v>0</v>
      </c>
      <c r="BL93" s="23" t="s">
        <v>136</v>
      </c>
      <c r="BM93" s="23" t="s">
        <v>810</v>
      </c>
    </row>
    <row r="94" s="12" customFormat="1">
      <c r="B94" s="243"/>
      <c r="C94" s="244"/>
      <c r="D94" s="234" t="s">
        <v>141</v>
      </c>
      <c r="E94" s="245" t="s">
        <v>21</v>
      </c>
      <c r="F94" s="246" t="s">
        <v>811</v>
      </c>
      <c r="G94" s="244"/>
      <c r="H94" s="247">
        <v>40.799999999999997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141</v>
      </c>
      <c r="AU94" s="253" t="s">
        <v>81</v>
      </c>
      <c r="AV94" s="12" t="s">
        <v>81</v>
      </c>
      <c r="AW94" s="12" t="s">
        <v>35</v>
      </c>
      <c r="AX94" s="12" t="s">
        <v>71</v>
      </c>
      <c r="AY94" s="253" t="s">
        <v>129</v>
      </c>
    </row>
    <row r="95" s="11" customFormat="1">
      <c r="B95" s="232"/>
      <c r="C95" s="233"/>
      <c r="D95" s="234" t="s">
        <v>141</v>
      </c>
      <c r="E95" s="235" t="s">
        <v>21</v>
      </c>
      <c r="F95" s="236" t="s">
        <v>812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141</v>
      </c>
      <c r="AU95" s="242" t="s">
        <v>81</v>
      </c>
      <c r="AV95" s="11" t="s">
        <v>79</v>
      </c>
      <c r="AW95" s="11" t="s">
        <v>35</v>
      </c>
      <c r="AX95" s="11" t="s">
        <v>71</v>
      </c>
      <c r="AY95" s="242" t="s">
        <v>129</v>
      </c>
    </row>
    <row r="96" s="12" customFormat="1">
      <c r="B96" s="243"/>
      <c r="C96" s="244"/>
      <c r="D96" s="234" t="s">
        <v>141</v>
      </c>
      <c r="E96" s="245" t="s">
        <v>21</v>
      </c>
      <c r="F96" s="246" t="s">
        <v>813</v>
      </c>
      <c r="G96" s="244"/>
      <c r="H96" s="247">
        <v>22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141</v>
      </c>
      <c r="AU96" s="253" t="s">
        <v>81</v>
      </c>
      <c r="AV96" s="12" t="s">
        <v>81</v>
      </c>
      <c r="AW96" s="12" t="s">
        <v>35</v>
      </c>
      <c r="AX96" s="12" t="s">
        <v>71</v>
      </c>
      <c r="AY96" s="253" t="s">
        <v>129</v>
      </c>
    </row>
    <row r="97" s="13" customFormat="1">
      <c r="B97" s="254"/>
      <c r="C97" s="255"/>
      <c r="D97" s="234" t="s">
        <v>141</v>
      </c>
      <c r="E97" s="256" t="s">
        <v>21</v>
      </c>
      <c r="F97" s="257" t="s">
        <v>161</v>
      </c>
      <c r="G97" s="255"/>
      <c r="H97" s="258">
        <v>62.799999999999997</v>
      </c>
      <c r="I97" s="259"/>
      <c r="J97" s="255"/>
      <c r="K97" s="255"/>
      <c r="L97" s="260"/>
      <c r="M97" s="261"/>
      <c r="N97" s="262"/>
      <c r="O97" s="262"/>
      <c r="P97" s="262"/>
      <c r="Q97" s="262"/>
      <c r="R97" s="262"/>
      <c r="S97" s="262"/>
      <c r="T97" s="263"/>
      <c r="AT97" s="264" t="s">
        <v>141</v>
      </c>
      <c r="AU97" s="264" t="s">
        <v>81</v>
      </c>
      <c r="AV97" s="13" t="s">
        <v>136</v>
      </c>
      <c r="AW97" s="13" t="s">
        <v>35</v>
      </c>
      <c r="AX97" s="13" t="s">
        <v>79</v>
      </c>
      <c r="AY97" s="264" t="s">
        <v>129</v>
      </c>
    </row>
    <row r="98" s="1" customFormat="1" ht="38.25" customHeight="1">
      <c r="B98" s="45"/>
      <c r="C98" s="220" t="s">
        <v>136</v>
      </c>
      <c r="D98" s="220" t="s">
        <v>131</v>
      </c>
      <c r="E98" s="221" t="s">
        <v>814</v>
      </c>
      <c r="F98" s="222" t="s">
        <v>815</v>
      </c>
      <c r="G98" s="223" t="s">
        <v>134</v>
      </c>
      <c r="H98" s="224">
        <v>51.600000000000001</v>
      </c>
      <c r="I98" s="225"/>
      <c r="J98" s="226">
        <f>ROUND(I98*H98,2)</f>
        <v>0</v>
      </c>
      <c r="K98" s="222" t="s">
        <v>135</v>
      </c>
      <c r="L98" s="71"/>
      <c r="M98" s="227" t="s">
        <v>21</v>
      </c>
      <c r="N98" s="228" t="s">
        <v>42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0.28999999999999998</v>
      </c>
      <c r="T98" s="230">
        <f>S98*H98</f>
        <v>14.963999999999999</v>
      </c>
      <c r="AR98" s="23" t="s">
        <v>136</v>
      </c>
      <c r="AT98" s="23" t="s">
        <v>131</v>
      </c>
      <c r="AU98" s="23" t="s">
        <v>81</v>
      </c>
      <c r="AY98" s="23" t="s">
        <v>129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79</v>
      </c>
      <c r="BK98" s="231">
        <f>ROUND(I98*H98,2)</f>
        <v>0</v>
      </c>
      <c r="BL98" s="23" t="s">
        <v>136</v>
      </c>
      <c r="BM98" s="23" t="s">
        <v>816</v>
      </c>
    </row>
    <row r="99" s="11" customFormat="1">
      <c r="B99" s="232"/>
      <c r="C99" s="233"/>
      <c r="D99" s="234" t="s">
        <v>141</v>
      </c>
      <c r="E99" s="235" t="s">
        <v>21</v>
      </c>
      <c r="F99" s="236" t="s">
        <v>817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141</v>
      </c>
      <c r="AU99" s="242" t="s">
        <v>81</v>
      </c>
      <c r="AV99" s="11" t="s">
        <v>79</v>
      </c>
      <c r="AW99" s="11" t="s">
        <v>35</v>
      </c>
      <c r="AX99" s="11" t="s">
        <v>71</v>
      </c>
      <c r="AY99" s="242" t="s">
        <v>129</v>
      </c>
    </row>
    <row r="100" s="12" customFormat="1">
      <c r="B100" s="243"/>
      <c r="C100" s="244"/>
      <c r="D100" s="234" t="s">
        <v>141</v>
      </c>
      <c r="E100" s="245" t="s">
        <v>21</v>
      </c>
      <c r="F100" s="246" t="s">
        <v>818</v>
      </c>
      <c r="G100" s="244"/>
      <c r="H100" s="247">
        <v>51.600000000000001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141</v>
      </c>
      <c r="AU100" s="253" t="s">
        <v>81</v>
      </c>
      <c r="AV100" s="12" t="s">
        <v>81</v>
      </c>
      <c r="AW100" s="12" t="s">
        <v>35</v>
      </c>
      <c r="AX100" s="12" t="s">
        <v>79</v>
      </c>
      <c r="AY100" s="253" t="s">
        <v>129</v>
      </c>
    </row>
    <row r="101" s="1" customFormat="1" ht="38.25" customHeight="1">
      <c r="B101" s="45"/>
      <c r="C101" s="220" t="s">
        <v>154</v>
      </c>
      <c r="D101" s="220" t="s">
        <v>131</v>
      </c>
      <c r="E101" s="221" t="s">
        <v>155</v>
      </c>
      <c r="F101" s="222" t="s">
        <v>156</v>
      </c>
      <c r="G101" s="223" t="s">
        <v>134</v>
      </c>
      <c r="H101" s="224">
        <v>400</v>
      </c>
      <c r="I101" s="225"/>
      <c r="J101" s="226">
        <f>ROUND(I101*H101,2)</f>
        <v>0</v>
      </c>
      <c r="K101" s="222" t="s">
        <v>135</v>
      </c>
      <c r="L101" s="71"/>
      <c r="M101" s="227" t="s">
        <v>21</v>
      </c>
      <c r="N101" s="228" t="s">
        <v>42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0.28999999999999998</v>
      </c>
      <c r="T101" s="230">
        <f>S101*H101</f>
        <v>115.99999999999999</v>
      </c>
      <c r="AR101" s="23" t="s">
        <v>136</v>
      </c>
      <c r="AT101" s="23" t="s">
        <v>131</v>
      </c>
      <c r="AU101" s="23" t="s">
        <v>81</v>
      </c>
      <c r="AY101" s="23" t="s">
        <v>129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79</v>
      </c>
      <c r="BK101" s="231">
        <f>ROUND(I101*H101,2)</f>
        <v>0</v>
      </c>
      <c r="BL101" s="23" t="s">
        <v>136</v>
      </c>
      <c r="BM101" s="23" t="s">
        <v>819</v>
      </c>
    </row>
    <row r="102" s="11" customFormat="1">
      <c r="B102" s="232"/>
      <c r="C102" s="233"/>
      <c r="D102" s="234" t="s">
        <v>141</v>
      </c>
      <c r="E102" s="235" t="s">
        <v>21</v>
      </c>
      <c r="F102" s="236" t="s">
        <v>820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141</v>
      </c>
      <c r="AU102" s="242" t="s">
        <v>81</v>
      </c>
      <c r="AV102" s="11" t="s">
        <v>79</v>
      </c>
      <c r="AW102" s="11" t="s">
        <v>35</v>
      </c>
      <c r="AX102" s="11" t="s">
        <v>71</v>
      </c>
      <c r="AY102" s="242" t="s">
        <v>129</v>
      </c>
    </row>
    <row r="103" s="12" customFormat="1">
      <c r="B103" s="243"/>
      <c r="C103" s="244"/>
      <c r="D103" s="234" t="s">
        <v>141</v>
      </c>
      <c r="E103" s="245" t="s">
        <v>21</v>
      </c>
      <c r="F103" s="246" t="s">
        <v>821</v>
      </c>
      <c r="G103" s="244"/>
      <c r="H103" s="247">
        <v>400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141</v>
      </c>
      <c r="AU103" s="253" t="s">
        <v>81</v>
      </c>
      <c r="AV103" s="12" t="s">
        <v>81</v>
      </c>
      <c r="AW103" s="12" t="s">
        <v>35</v>
      </c>
      <c r="AX103" s="12" t="s">
        <v>71</v>
      </c>
      <c r="AY103" s="253" t="s">
        <v>129</v>
      </c>
    </row>
    <row r="104" s="13" customFormat="1">
      <c r="B104" s="254"/>
      <c r="C104" s="255"/>
      <c r="D104" s="234" t="s">
        <v>141</v>
      </c>
      <c r="E104" s="256" t="s">
        <v>21</v>
      </c>
      <c r="F104" s="257" t="s">
        <v>161</v>
      </c>
      <c r="G104" s="255"/>
      <c r="H104" s="258">
        <v>400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AT104" s="264" t="s">
        <v>141</v>
      </c>
      <c r="AU104" s="264" t="s">
        <v>81</v>
      </c>
      <c r="AV104" s="13" t="s">
        <v>136</v>
      </c>
      <c r="AW104" s="13" t="s">
        <v>35</v>
      </c>
      <c r="AX104" s="13" t="s">
        <v>79</v>
      </c>
      <c r="AY104" s="264" t="s">
        <v>129</v>
      </c>
    </row>
    <row r="105" s="1" customFormat="1" ht="38.25" customHeight="1">
      <c r="B105" s="45"/>
      <c r="C105" s="220" t="s">
        <v>162</v>
      </c>
      <c r="D105" s="220" t="s">
        <v>131</v>
      </c>
      <c r="E105" s="221" t="s">
        <v>822</v>
      </c>
      <c r="F105" s="222" t="s">
        <v>823</v>
      </c>
      <c r="G105" s="223" t="s">
        <v>134</v>
      </c>
      <c r="H105" s="224">
        <v>335.55000000000001</v>
      </c>
      <c r="I105" s="225"/>
      <c r="J105" s="226">
        <f>ROUND(I105*H105,2)</f>
        <v>0</v>
      </c>
      <c r="K105" s="222" t="s">
        <v>135</v>
      </c>
      <c r="L105" s="71"/>
      <c r="M105" s="227" t="s">
        <v>21</v>
      </c>
      <c r="N105" s="228" t="s">
        <v>42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0.44</v>
      </c>
      <c r="T105" s="230">
        <f>S105*H105</f>
        <v>147.642</v>
      </c>
      <c r="AR105" s="23" t="s">
        <v>136</v>
      </c>
      <c r="AT105" s="23" t="s">
        <v>131</v>
      </c>
      <c r="AU105" s="23" t="s">
        <v>81</v>
      </c>
      <c r="AY105" s="23" t="s">
        <v>129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79</v>
      </c>
      <c r="BK105" s="231">
        <f>ROUND(I105*H105,2)</f>
        <v>0</v>
      </c>
      <c r="BL105" s="23" t="s">
        <v>136</v>
      </c>
      <c r="BM105" s="23" t="s">
        <v>824</v>
      </c>
    </row>
    <row r="106" s="11" customFormat="1">
      <c r="B106" s="232"/>
      <c r="C106" s="233"/>
      <c r="D106" s="234" t="s">
        <v>141</v>
      </c>
      <c r="E106" s="235" t="s">
        <v>21</v>
      </c>
      <c r="F106" s="236" t="s">
        <v>825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141</v>
      </c>
      <c r="AU106" s="242" t="s">
        <v>81</v>
      </c>
      <c r="AV106" s="11" t="s">
        <v>79</v>
      </c>
      <c r="AW106" s="11" t="s">
        <v>35</v>
      </c>
      <c r="AX106" s="11" t="s">
        <v>71</v>
      </c>
      <c r="AY106" s="242" t="s">
        <v>129</v>
      </c>
    </row>
    <row r="107" s="11" customFormat="1">
      <c r="B107" s="232"/>
      <c r="C107" s="233"/>
      <c r="D107" s="234" t="s">
        <v>141</v>
      </c>
      <c r="E107" s="235" t="s">
        <v>21</v>
      </c>
      <c r="F107" s="236" t="s">
        <v>826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141</v>
      </c>
      <c r="AU107" s="242" t="s">
        <v>81</v>
      </c>
      <c r="AV107" s="11" t="s">
        <v>79</v>
      </c>
      <c r="AW107" s="11" t="s">
        <v>35</v>
      </c>
      <c r="AX107" s="11" t="s">
        <v>71</v>
      </c>
      <c r="AY107" s="242" t="s">
        <v>129</v>
      </c>
    </row>
    <row r="108" s="12" customFormat="1">
      <c r="B108" s="243"/>
      <c r="C108" s="244"/>
      <c r="D108" s="234" t="s">
        <v>141</v>
      </c>
      <c r="E108" s="245" t="s">
        <v>21</v>
      </c>
      <c r="F108" s="246" t="s">
        <v>827</v>
      </c>
      <c r="G108" s="244"/>
      <c r="H108" s="247">
        <v>90.299999999999997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141</v>
      </c>
      <c r="AU108" s="253" t="s">
        <v>81</v>
      </c>
      <c r="AV108" s="12" t="s">
        <v>81</v>
      </c>
      <c r="AW108" s="12" t="s">
        <v>35</v>
      </c>
      <c r="AX108" s="12" t="s">
        <v>71</v>
      </c>
      <c r="AY108" s="253" t="s">
        <v>129</v>
      </c>
    </row>
    <row r="109" s="11" customFormat="1">
      <c r="B109" s="232"/>
      <c r="C109" s="233"/>
      <c r="D109" s="234" t="s">
        <v>141</v>
      </c>
      <c r="E109" s="235" t="s">
        <v>21</v>
      </c>
      <c r="F109" s="236" t="s">
        <v>828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141</v>
      </c>
      <c r="AU109" s="242" t="s">
        <v>81</v>
      </c>
      <c r="AV109" s="11" t="s">
        <v>79</v>
      </c>
      <c r="AW109" s="11" t="s">
        <v>35</v>
      </c>
      <c r="AX109" s="11" t="s">
        <v>71</v>
      </c>
      <c r="AY109" s="242" t="s">
        <v>129</v>
      </c>
    </row>
    <row r="110" s="12" customFormat="1">
      <c r="B110" s="243"/>
      <c r="C110" s="244"/>
      <c r="D110" s="234" t="s">
        <v>141</v>
      </c>
      <c r="E110" s="245" t="s">
        <v>21</v>
      </c>
      <c r="F110" s="246" t="s">
        <v>829</v>
      </c>
      <c r="G110" s="244"/>
      <c r="H110" s="247">
        <v>196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141</v>
      </c>
      <c r="AU110" s="253" t="s">
        <v>81</v>
      </c>
      <c r="AV110" s="12" t="s">
        <v>81</v>
      </c>
      <c r="AW110" s="12" t="s">
        <v>35</v>
      </c>
      <c r="AX110" s="12" t="s">
        <v>71</v>
      </c>
      <c r="AY110" s="253" t="s">
        <v>129</v>
      </c>
    </row>
    <row r="111" s="11" customFormat="1">
      <c r="B111" s="232"/>
      <c r="C111" s="233"/>
      <c r="D111" s="234" t="s">
        <v>141</v>
      </c>
      <c r="E111" s="235" t="s">
        <v>21</v>
      </c>
      <c r="F111" s="236" t="s">
        <v>830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141</v>
      </c>
      <c r="AU111" s="242" t="s">
        <v>81</v>
      </c>
      <c r="AV111" s="11" t="s">
        <v>79</v>
      </c>
      <c r="AW111" s="11" t="s">
        <v>35</v>
      </c>
      <c r="AX111" s="11" t="s">
        <v>71</v>
      </c>
      <c r="AY111" s="242" t="s">
        <v>129</v>
      </c>
    </row>
    <row r="112" s="12" customFormat="1">
      <c r="B112" s="243"/>
      <c r="C112" s="244"/>
      <c r="D112" s="234" t="s">
        <v>141</v>
      </c>
      <c r="E112" s="245" t="s">
        <v>21</v>
      </c>
      <c r="F112" s="246" t="s">
        <v>831</v>
      </c>
      <c r="G112" s="244"/>
      <c r="H112" s="247">
        <v>27.25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141</v>
      </c>
      <c r="AU112" s="253" t="s">
        <v>81</v>
      </c>
      <c r="AV112" s="12" t="s">
        <v>81</v>
      </c>
      <c r="AW112" s="12" t="s">
        <v>35</v>
      </c>
      <c r="AX112" s="12" t="s">
        <v>71</v>
      </c>
      <c r="AY112" s="253" t="s">
        <v>129</v>
      </c>
    </row>
    <row r="113" s="11" customFormat="1">
      <c r="B113" s="232"/>
      <c r="C113" s="233"/>
      <c r="D113" s="234" t="s">
        <v>141</v>
      </c>
      <c r="E113" s="235" t="s">
        <v>21</v>
      </c>
      <c r="F113" s="236" t="s">
        <v>832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141</v>
      </c>
      <c r="AU113" s="242" t="s">
        <v>81</v>
      </c>
      <c r="AV113" s="11" t="s">
        <v>79</v>
      </c>
      <c r="AW113" s="11" t="s">
        <v>35</v>
      </c>
      <c r="AX113" s="11" t="s">
        <v>71</v>
      </c>
      <c r="AY113" s="242" t="s">
        <v>129</v>
      </c>
    </row>
    <row r="114" s="12" customFormat="1">
      <c r="B114" s="243"/>
      <c r="C114" s="244"/>
      <c r="D114" s="234" t="s">
        <v>141</v>
      </c>
      <c r="E114" s="245" t="s">
        <v>21</v>
      </c>
      <c r="F114" s="246" t="s">
        <v>813</v>
      </c>
      <c r="G114" s="244"/>
      <c r="H114" s="247">
        <v>22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141</v>
      </c>
      <c r="AU114" s="253" t="s">
        <v>81</v>
      </c>
      <c r="AV114" s="12" t="s">
        <v>81</v>
      </c>
      <c r="AW114" s="12" t="s">
        <v>35</v>
      </c>
      <c r="AX114" s="12" t="s">
        <v>71</v>
      </c>
      <c r="AY114" s="253" t="s">
        <v>129</v>
      </c>
    </row>
    <row r="115" s="13" customFormat="1">
      <c r="B115" s="254"/>
      <c r="C115" s="255"/>
      <c r="D115" s="234" t="s">
        <v>141</v>
      </c>
      <c r="E115" s="256" t="s">
        <v>21</v>
      </c>
      <c r="F115" s="257" t="s">
        <v>161</v>
      </c>
      <c r="G115" s="255"/>
      <c r="H115" s="258">
        <v>335.55000000000001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AT115" s="264" t="s">
        <v>141</v>
      </c>
      <c r="AU115" s="264" t="s">
        <v>81</v>
      </c>
      <c r="AV115" s="13" t="s">
        <v>136</v>
      </c>
      <c r="AW115" s="13" t="s">
        <v>35</v>
      </c>
      <c r="AX115" s="13" t="s">
        <v>79</v>
      </c>
      <c r="AY115" s="264" t="s">
        <v>129</v>
      </c>
    </row>
    <row r="116" s="1" customFormat="1" ht="38.25" customHeight="1">
      <c r="B116" s="45"/>
      <c r="C116" s="220" t="s">
        <v>166</v>
      </c>
      <c r="D116" s="220" t="s">
        <v>131</v>
      </c>
      <c r="E116" s="221" t="s">
        <v>833</v>
      </c>
      <c r="F116" s="222" t="s">
        <v>834</v>
      </c>
      <c r="G116" s="223" t="s">
        <v>134</v>
      </c>
      <c r="H116" s="224">
        <v>206.61000000000001</v>
      </c>
      <c r="I116" s="225"/>
      <c r="J116" s="226">
        <f>ROUND(I116*H116,2)</f>
        <v>0</v>
      </c>
      <c r="K116" s="222" t="s">
        <v>135</v>
      </c>
      <c r="L116" s="71"/>
      <c r="M116" s="227" t="s">
        <v>21</v>
      </c>
      <c r="N116" s="228" t="s">
        <v>42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0.098000000000000004</v>
      </c>
      <c r="T116" s="230">
        <f>S116*H116</f>
        <v>20.247780000000002</v>
      </c>
      <c r="AR116" s="23" t="s">
        <v>136</v>
      </c>
      <c r="AT116" s="23" t="s">
        <v>131</v>
      </c>
      <c r="AU116" s="23" t="s">
        <v>81</v>
      </c>
      <c r="AY116" s="23" t="s">
        <v>129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79</v>
      </c>
      <c r="BK116" s="231">
        <f>ROUND(I116*H116,2)</f>
        <v>0</v>
      </c>
      <c r="BL116" s="23" t="s">
        <v>136</v>
      </c>
      <c r="BM116" s="23" t="s">
        <v>835</v>
      </c>
    </row>
    <row r="117" s="11" customFormat="1">
      <c r="B117" s="232"/>
      <c r="C117" s="233"/>
      <c r="D117" s="234" t="s">
        <v>141</v>
      </c>
      <c r="E117" s="235" t="s">
        <v>21</v>
      </c>
      <c r="F117" s="236" t="s">
        <v>836</v>
      </c>
      <c r="G117" s="233"/>
      <c r="H117" s="235" t="s">
        <v>21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141</v>
      </c>
      <c r="AU117" s="242" t="s">
        <v>81</v>
      </c>
      <c r="AV117" s="11" t="s">
        <v>79</v>
      </c>
      <c r="AW117" s="11" t="s">
        <v>35</v>
      </c>
      <c r="AX117" s="11" t="s">
        <v>71</v>
      </c>
      <c r="AY117" s="242" t="s">
        <v>129</v>
      </c>
    </row>
    <row r="118" s="11" customFormat="1">
      <c r="B118" s="232"/>
      <c r="C118" s="233"/>
      <c r="D118" s="234" t="s">
        <v>141</v>
      </c>
      <c r="E118" s="235" t="s">
        <v>21</v>
      </c>
      <c r="F118" s="236" t="s">
        <v>825</v>
      </c>
      <c r="G118" s="233"/>
      <c r="H118" s="235" t="s">
        <v>21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141</v>
      </c>
      <c r="AU118" s="242" t="s">
        <v>81</v>
      </c>
      <c r="AV118" s="11" t="s">
        <v>79</v>
      </c>
      <c r="AW118" s="11" t="s">
        <v>35</v>
      </c>
      <c r="AX118" s="11" t="s">
        <v>71</v>
      </c>
      <c r="AY118" s="242" t="s">
        <v>129</v>
      </c>
    </row>
    <row r="119" s="11" customFormat="1">
      <c r="B119" s="232"/>
      <c r="C119" s="233"/>
      <c r="D119" s="234" t="s">
        <v>141</v>
      </c>
      <c r="E119" s="235" t="s">
        <v>21</v>
      </c>
      <c r="F119" s="236" t="s">
        <v>837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141</v>
      </c>
      <c r="AU119" s="242" t="s">
        <v>81</v>
      </c>
      <c r="AV119" s="11" t="s">
        <v>79</v>
      </c>
      <c r="AW119" s="11" t="s">
        <v>35</v>
      </c>
      <c r="AX119" s="11" t="s">
        <v>71</v>
      </c>
      <c r="AY119" s="242" t="s">
        <v>129</v>
      </c>
    </row>
    <row r="120" s="12" customFormat="1">
      <c r="B120" s="243"/>
      <c r="C120" s="244"/>
      <c r="D120" s="234" t="s">
        <v>141</v>
      </c>
      <c r="E120" s="245" t="s">
        <v>21</v>
      </c>
      <c r="F120" s="246" t="s">
        <v>838</v>
      </c>
      <c r="G120" s="244"/>
      <c r="H120" s="247">
        <v>175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141</v>
      </c>
      <c r="AU120" s="253" t="s">
        <v>81</v>
      </c>
      <c r="AV120" s="12" t="s">
        <v>81</v>
      </c>
      <c r="AW120" s="12" t="s">
        <v>35</v>
      </c>
      <c r="AX120" s="12" t="s">
        <v>71</v>
      </c>
      <c r="AY120" s="253" t="s">
        <v>129</v>
      </c>
    </row>
    <row r="121" s="11" customFormat="1">
      <c r="B121" s="232"/>
      <c r="C121" s="233"/>
      <c r="D121" s="234" t="s">
        <v>141</v>
      </c>
      <c r="E121" s="235" t="s">
        <v>21</v>
      </c>
      <c r="F121" s="236" t="s">
        <v>839</v>
      </c>
      <c r="G121" s="233"/>
      <c r="H121" s="235" t="s">
        <v>21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141</v>
      </c>
      <c r="AU121" s="242" t="s">
        <v>81</v>
      </c>
      <c r="AV121" s="11" t="s">
        <v>79</v>
      </c>
      <c r="AW121" s="11" t="s">
        <v>35</v>
      </c>
      <c r="AX121" s="11" t="s">
        <v>71</v>
      </c>
      <c r="AY121" s="242" t="s">
        <v>129</v>
      </c>
    </row>
    <row r="122" s="12" customFormat="1">
      <c r="B122" s="243"/>
      <c r="C122" s="244"/>
      <c r="D122" s="234" t="s">
        <v>141</v>
      </c>
      <c r="E122" s="245" t="s">
        <v>21</v>
      </c>
      <c r="F122" s="246" t="s">
        <v>840</v>
      </c>
      <c r="G122" s="244"/>
      <c r="H122" s="247">
        <v>31.609999999999999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141</v>
      </c>
      <c r="AU122" s="253" t="s">
        <v>81</v>
      </c>
      <c r="AV122" s="12" t="s">
        <v>81</v>
      </c>
      <c r="AW122" s="12" t="s">
        <v>35</v>
      </c>
      <c r="AX122" s="12" t="s">
        <v>71</v>
      </c>
      <c r="AY122" s="253" t="s">
        <v>129</v>
      </c>
    </row>
    <row r="123" s="13" customFormat="1">
      <c r="B123" s="254"/>
      <c r="C123" s="255"/>
      <c r="D123" s="234" t="s">
        <v>141</v>
      </c>
      <c r="E123" s="256" t="s">
        <v>21</v>
      </c>
      <c r="F123" s="257" t="s">
        <v>161</v>
      </c>
      <c r="G123" s="255"/>
      <c r="H123" s="258">
        <v>206.61000000000001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AT123" s="264" t="s">
        <v>141</v>
      </c>
      <c r="AU123" s="264" t="s">
        <v>81</v>
      </c>
      <c r="AV123" s="13" t="s">
        <v>136</v>
      </c>
      <c r="AW123" s="13" t="s">
        <v>35</v>
      </c>
      <c r="AX123" s="13" t="s">
        <v>79</v>
      </c>
      <c r="AY123" s="264" t="s">
        <v>129</v>
      </c>
    </row>
    <row r="124" s="1" customFormat="1" ht="38.25" customHeight="1">
      <c r="B124" s="45"/>
      <c r="C124" s="220" t="s">
        <v>170</v>
      </c>
      <c r="D124" s="220" t="s">
        <v>131</v>
      </c>
      <c r="E124" s="221" t="s">
        <v>163</v>
      </c>
      <c r="F124" s="222" t="s">
        <v>164</v>
      </c>
      <c r="G124" s="223" t="s">
        <v>134</v>
      </c>
      <c r="H124" s="224">
        <v>354</v>
      </c>
      <c r="I124" s="225"/>
      <c r="J124" s="226">
        <f>ROUND(I124*H124,2)</f>
        <v>0</v>
      </c>
      <c r="K124" s="222" t="s">
        <v>135</v>
      </c>
      <c r="L124" s="71"/>
      <c r="M124" s="227" t="s">
        <v>21</v>
      </c>
      <c r="N124" s="228" t="s">
        <v>42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0.22</v>
      </c>
      <c r="T124" s="230">
        <f>S124*H124</f>
        <v>77.879999999999995</v>
      </c>
      <c r="AR124" s="23" t="s">
        <v>136</v>
      </c>
      <c r="AT124" s="23" t="s">
        <v>131</v>
      </c>
      <c r="AU124" s="23" t="s">
        <v>81</v>
      </c>
      <c r="AY124" s="23" t="s">
        <v>129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79</v>
      </c>
      <c r="BK124" s="231">
        <f>ROUND(I124*H124,2)</f>
        <v>0</v>
      </c>
      <c r="BL124" s="23" t="s">
        <v>136</v>
      </c>
      <c r="BM124" s="23" t="s">
        <v>841</v>
      </c>
    </row>
    <row r="125" s="11" customFormat="1">
      <c r="B125" s="232"/>
      <c r="C125" s="233"/>
      <c r="D125" s="234" t="s">
        <v>141</v>
      </c>
      <c r="E125" s="235" t="s">
        <v>21</v>
      </c>
      <c r="F125" s="236" t="s">
        <v>842</v>
      </c>
      <c r="G125" s="233"/>
      <c r="H125" s="235" t="s">
        <v>21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141</v>
      </c>
      <c r="AU125" s="242" t="s">
        <v>81</v>
      </c>
      <c r="AV125" s="11" t="s">
        <v>79</v>
      </c>
      <c r="AW125" s="11" t="s">
        <v>35</v>
      </c>
      <c r="AX125" s="11" t="s">
        <v>71</v>
      </c>
      <c r="AY125" s="242" t="s">
        <v>129</v>
      </c>
    </row>
    <row r="126" s="12" customFormat="1">
      <c r="B126" s="243"/>
      <c r="C126" s="244"/>
      <c r="D126" s="234" t="s">
        <v>141</v>
      </c>
      <c r="E126" s="245" t="s">
        <v>21</v>
      </c>
      <c r="F126" s="246" t="s">
        <v>843</v>
      </c>
      <c r="G126" s="244"/>
      <c r="H126" s="247">
        <v>524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141</v>
      </c>
      <c r="AU126" s="253" t="s">
        <v>81</v>
      </c>
      <c r="AV126" s="12" t="s">
        <v>81</v>
      </c>
      <c r="AW126" s="12" t="s">
        <v>35</v>
      </c>
      <c r="AX126" s="12" t="s">
        <v>71</v>
      </c>
      <c r="AY126" s="253" t="s">
        <v>129</v>
      </c>
    </row>
    <row r="127" s="11" customFormat="1">
      <c r="B127" s="232"/>
      <c r="C127" s="233"/>
      <c r="D127" s="234" t="s">
        <v>141</v>
      </c>
      <c r="E127" s="235" t="s">
        <v>21</v>
      </c>
      <c r="F127" s="236" t="s">
        <v>844</v>
      </c>
      <c r="G127" s="233"/>
      <c r="H127" s="235" t="s">
        <v>21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141</v>
      </c>
      <c r="AU127" s="242" t="s">
        <v>81</v>
      </c>
      <c r="AV127" s="11" t="s">
        <v>79</v>
      </c>
      <c r="AW127" s="11" t="s">
        <v>35</v>
      </c>
      <c r="AX127" s="11" t="s">
        <v>71</v>
      </c>
      <c r="AY127" s="242" t="s">
        <v>129</v>
      </c>
    </row>
    <row r="128" s="12" customFormat="1">
      <c r="B128" s="243"/>
      <c r="C128" s="244"/>
      <c r="D128" s="234" t="s">
        <v>141</v>
      </c>
      <c r="E128" s="245" t="s">
        <v>21</v>
      </c>
      <c r="F128" s="246" t="s">
        <v>845</v>
      </c>
      <c r="G128" s="244"/>
      <c r="H128" s="247">
        <v>-170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141</v>
      </c>
      <c r="AU128" s="253" t="s">
        <v>81</v>
      </c>
      <c r="AV128" s="12" t="s">
        <v>81</v>
      </c>
      <c r="AW128" s="12" t="s">
        <v>35</v>
      </c>
      <c r="AX128" s="12" t="s">
        <v>71</v>
      </c>
      <c r="AY128" s="253" t="s">
        <v>129</v>
      </c>
    </row>
    <row r="129" s="13" customFormat="1">
      <c r="B129" s="254"/>
      <c r="C129" s="255"/>
      <c r="D129" s="234" t="s">
        <v>141</v>
      </c>
      <c r="E129" s="256" t="s">
        <v>21</v>
      </c>
      <c r="F129" s="257" t="s">
        <v>161</v>
      </c>
      <c r="G129" s="255"/>
      <c r="H129" s="258">
        <v>354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AT129" s="264" t="s">
        <v>141</v>
      </c>
      <c r="AU129" s="264" t="s">
        <v>81</v>
      </c>
      <c r="AV129" s="13" t="s">
        <v>136</v>
      </c>
      <c r="AW129" s="13" t="s">
        <v>35</v>
      </c>
      <c r="AX129" s="13" t="s">
        <v>79</v>
      </c>
      <c r="AY129" s="264" t="s">
        <v>129</v>
      </c>
    </row>
    <row r="130" s="1" customFormat="1" ht="38.25" customHeight="1">
      <c r="B130" s="45"/>
      <c r="C130" s="220" t="s">
        <v>177</v>
      </c>
      <c r="D130" s="220" t="s">
        <v>131</v>
      </c>
      <c r="E130" s="221" t="s">
        <v>846</v>
      </c>
      <c r="F130" s="222" t="s">
        <v>847</v>
      </c>
      <c r="G130" s="223" t="s">
        <v>134</v>
      </c>
      <c r="H130" s="224">
        <v>285.25</v>
      </c>
      <c r="I130" s="225"/>
      <c r="J130" s="226">
        <f>ROUND(I130*H130,2)</f>
        <v>0</v>
      </c>
      <c r="K130" s="222" t="s">
        <v>135</v>
      </c>
      <c r="L130" s="71"/>
      <c r="M130" s="227" t="s">
        <v>21</v>
      </c>
      <c r="N130" s="228" t="s">
        <v>42</v>
      </c>
      <c r="O130" s="46"/>
      <c r="P130" s="229">
        <f>O130*H130</f>
        <v>0</v>
      </c>
      <c r="Q130" s="229">
        <v>6.9999999999999994E-05</v>
      </c>
      <c r="R130" s="229">
        <f>Q130*H130</f>
        <v>0.019967499999999999</v>
      </c>
      <c r="S130" s="229">
        <v>0.128</v>
      </c>
      <c r="T130" s="230">
        <f>S130*H130</f>
        <v>36.512</v>
      </c>
      <c r="AR130" s="23" t="s">
        <v>136</v>
      </c>
      <c r="AT130" s="23" t="s">
        <v>131</v>
      </c>
      <c r="AU130" s="23" t="s">
        <v>81</v>
      </c>
      <c r="AY130" s="23" t="s">
        <v>129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79</v>
      </c>
      <c r="BK130" s="231">
        <f>ROUND(I130*H130,2)</f>
        <v>0</v>
      </c>
      <c r="BL130" s="23" t="s">
        <v>136</v>
      </c>
      <c r="BM130" s="23" t="s">
        <v>848</v>
      </c>
    </row>
    <row r="131" s="11" customFormat="1">
      <c r="B131" s="232"/>
      <c r="C131" s="233"/>
      <c r="D131" s="234" t="s">
        <v>141</v>
      </c>
      <c r="E131" s="235" t="s">
        <v>21</v>
      </c>
      <c r="F131" s="236" t="s">
        <v>849</v>
      </c>
      <c r="G131" s="233"/>
      <c r="H131" s="235" t="s">
        <v>21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141</v>
      </c>
      <c r="AU131" s="242" t="s">
        <v>81</v>
      </c>
      <c r="AV131" s="11" t="s">
        <v>79</v>
      </c>
      <c r="AW131" s="11" t="s">
        <v>35</v>
      </c>
      <c r="AX131" s="11" t="s">
        <v>71</v>
      </c>
      <c r="AY131" s="242" t="s">
        <v>129</v>
      </c>
    </row>
    <row r="132" s="11" customFormat="1">
      <c r="B132" s="232"/>
      <c r="C132" s="233"/>
      <c r="D132" s="234" t="s">
        <v>141</v>
      </c>
      <c r="E132" s="235" t="s">
        <v>21</v>
      </c>
      <c r="F132" s="236" t="s">
        <v>850</v>
      </c>
      <c r="G132" s="233"/>
      <c r="H132" s="235" t="s">
        <v>21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141</v>
      </c>
      <c r="AU132" s="242" t="s">
        <v>81</v>
      </c>
      <c r="AV132" s="11" t="s">
        <v>79</v>
      </c>
      <c r="AW132" s="11" t="s">
        <v>35</v>
      </c>
      <c r="AX132" s="11" t="s">
        <v>71</v>
      </c>
      <c r="AY132" s="242" t="s">
        <v>129</v>
      </c>
    </row>
    <row r="133" s="12" customFormat="1">
      <c r="B133" s="243"/>
      <c r="C133" s="244"/>
      <c r="D133" s="234" t="s">
        <v>141</v>
      </c>
      <c r="E133" s="245" t="s">
        <v>21</v>
      </c>
      <c r="F133" s="246" t="s">
        <v>851</v>
      </c>
      <c r="G133" s="244"/>
      <c r="H133" s="247">
        <v>227.5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141</v>
      </c>
      <c r="AU133" s="253" t="s">
        <v>81</v>
      </c>
      <c r="AV133" s="12" t="s">
        <v>81</v>
      </c>
      <c r="AW133" s="12" t="s">
        <v>35</v>
      </c>
      <c r="AX133" s="12" t="s">
        <v>71</v>
      </c>
      <c r="AY133" s="253" t="s">
        <v>129</v>
      </c>
    </row>
    <row r="134" s="11" customFormat="1">
      <c r="B134" s="232"/>
      <c r="C134" s="233"/>
      <c r="D134" s="234" t="s">
        <v>141</v>
      </c>
      <c r="E134" s="235" t="s">
        <v>21</v>
      </c>
      <c r="F134" s="236" t="s">
        <v>852</v>
      </c>
      <c r="G134" s="233"/>
      <c r="H134" s="235" t="s">
        <v>21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141</v>
      </c>
      <c r="AU134" s="242" t="s">
        <v>81</v>
      </c>
      <c r="AV134" s="11" t="s">
        <v>79</v>
      </c>
      <c r="AW134" s="11" t="s">
        <v>35</v>
      </c>
      <c r="AX134" s="11" t="s">
        <v>71</v>
      </c>
      <c r="AY134" s="242" t="s">
        <v>129</v>
      </c>
    </row>
    <row r="135" s="12" customFormat="1">
      <c r="B135" s="243"/>
      <c r="C135" s="244"/>
      <c r="D135" s="234" t="s">
        <v>141</v>
      </c>
      <c r="E135" s="245" t="s">
        <v>21</v>
      </c>
      <c r="F135" s="246" t="s">
        <v>853</v>
      </c>
      <c r="G135" s="244"/>
      <c r="H135" s="247">
        <v>57.75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141</v>
      </c>
      <c r="AU135" s="253" t="s">
        <v>81</v>
      </c>
      <c r="AV135" s="12" t="s">
        <v>81</v>
      </c>
      <c r="AW135" s="12" t="s">
        <v>35</v>
      </c>
      <c r="AX135" s="12" t="s">
        <v>71</v>
      </c>
      <c r="AY135" s="253" t="s">
        <v>129</v>
      </c>
    </row>
    <row r="136" s="13" customFormat="1">
      <c r="B136" s="254"/>
      <c r="C136" s="255"/>
      <c r="D136" s="234" t="s">
        <v>141</v>
      </c>
      <c r="E136" s="256" t="s">
        <v>21</v>
      </c>
      <c r="F136" s="257" t="s">
        <v>161</v>
      </c>
      <c r="G136" s="255"/>
      <c r="H136" s="258">
        <v>285.25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141</v>
      </c>
      <c r="AU136" s="264" t="s">
        <v>81</v>
      </c>
      <c r="AV136" s="13" t="s">
        <v>136</v>
      </c>
      <c r="AW136" s="13" t="s">
        <v>35</v>
      </c>
      <c r="AX136" s="13" t="s">
        <v>79</v>
      </c>
      <c r="AY136" s="264" t="s">
        <v>129</v>
      </c>
    </row>
    <row r="137" s="1" customFormat="1" ht="38.25" customHeight="1">
      <c r="B137" s="45"/>
      <c r="C137" s="220" t="s">
        <v>185</v>
      </c>
      <c r="D137" s="220" t="s">
        <v>131</v>
      </c>
      <c r="E137" s="221" t="s">
        <v>854</v>
      </c>
      <c r="F137" s="222" t="s">
        <v>855</v>
      </c>
      <c r="G137" s="223" t="s">
        <v>134</v>
      </c>
      <c r="H137" s="224">
        <v>224.75</v>
      </c>
      <c r="I137" s="225"/>
      <c r="J137" s="226">
        <f>ROUND(I137*H137,2)</f>
        <v>0</v>
      </c>
      <c r="K137" s="222" t="s">
        <v>135</v>
      </c>
      <c r="L137" s="71"/>
      <c r="M137" s="227" t="s">
        <v>21</v>
      </c>
      <c r="N137" s="228" t="s">
        <v>42</v>
      </c>
      <c r="O137" s="46"/>
      <c r="P137" s="229">
        <f>O137*H137</f>
        <v>0</v>
      </c>
      <c r="Q137" s="229">
        <v>0.00012999999999999999</v>
      </c>
      <c r="R137" s="229">
        <f>Q137*H137</f>
        <v>0.029217499999999997</v>
      </c>
      <c r="S137" s="229">
        <v>0.25600000000000001</v>
      </c>
      <c r="T137" s="230">
        <f>S137*H137</f>
        <v>57.536000000000001</v>
      </c>
      <c r="AR137" s="23" t="s">
        <v>136</v>
      </c>
      <c r="AT137" s="23" t="s">
        <v>131</v>
      </c>
      <c r="AU137" s="23" t="s">
        <v>81</v>
      </c>
      <c r="AY137" s="23" t="s">
        <v>129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79</v>
      </c>
      <c r="BK137" s="231">
        <f>ROUND(I137*H137,2)</f>
        <v>0</v>
      </c>
      <c r="BL137" s="23" t="s">
        <v>136</v>
      </c>
      <c r="BM137" s="23" t="s">
        <v>856</v>
      </c>
    </row>
    <row r="138" s="11" customFormat="1">
      <c r="B138" s="232"/>
      <c r="C138" s="233"/>
      <c r="D138" s="234" t="s">
        <v>141</v>
      </c>
      <c r="E138" s="235" t="s">
        <v>21</v>
      </c>
      <c r="F138" s="236" t="s">
        <v>857</v>
      </c>
      <c r="G138" s="233"/>
      <c r="H138" s="235" t="s">
        <v>21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141</v>
      </c>
      <c r="AU138" s="242" t="s">
        <v>81</v>
      </c>
      <c r="AV138" s="11" t="s">
        <v>79</v>
      </c>
      <c r="AW138" s="11" t="s">
        <v>35</v>
      </c>
      <c r="AX138" s="11" t="s">
        <v>71</v>
      </c>
      <c r="AY138" s="242" t="s">
        <v>129</v>
      </c>
    </row>
    <row r="139" s="11" customFormat="1">
      <c r="B139" s="232"/>
      <c r="C139" s="233"/>
      <c r="D139" s="234" t="s">
        <v>141</v>
      </c>
      <c r="E139" s="235" t="s">
        <v>21</v>
      </c>
      <c r="F139" s="236" t="s">
        <v>858</v>
      </c>
      <c r="G139" s="233"/>
      <c r="H139" s="235" t="s">
        <v>21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141</v>
      </c>
      <c r="AU139" s="242" t="s">
        <v>81</v>
      </c>
      <c r="AV139" s="11" t="s">
        <v>79</v>
      </c>
      <c r="AW139" s="11" t="s">
        <v>35</v>
      </c>
      <c r="AX139" s="11" t="s">
        <v>71</v>
      </c>
      <c r="AY139" s="242" t="s">
        <v>129</v>
      </c>
    </row>
    <row r="140" s="11" customFormat="1">
      <c r="B140" s="232"/>
      <c r="C140" s="233"/>
      <c r="D140" s="234" t="s">
        <v>141</v>
      </c>
      <c r="E140" s="235" t="s">
        <v>21</v>
      </c>
      <c r="F140" s="236" t="s">
        <v>859</v>
      </c>
      <c r="G140" s="233"/>
      <c r="H140" s="235" t="s">
        <v>21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141</v>
      </c>
      <c r="AU140" s="242" t="s">
        <v>81</v>
      </c>
      <c r="AV140" s="11" t="s">
        <v>79</v>
      </c>
      <c r="AW140" s="11" t="s">
        <v>35</v>
      </c>
      <c r="AX140" s="11" t="s">
        <v>71</v>
      </c>
      <c r="AY140" s="242" t="s">
        <v>129</v>
      </c>
    </row>
    <row r="141" s="12" customFormat="1">
      <c r="B141" s="243"/>
      <c r="C141" s="244"/>
      <c r="D141" s="234" t="s">
        <v>141</v>
      </c>
      <c r="E141" s="245" t="s">
        <v>21</v>
      </c>
      <c r="F141" s="246" t="s">
        <v>860</v>
      </c>
      <c r="G141" s="244"/>
      <c r="H141" s="247">
        <v>189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141</v>
      </c>
      <c r="AU141" s="253" t="s">
        <v>81</v>
      </c>
      <c r="AV141" s="12" t="s">
        <v>81</v>
      </c>
      <c r="AW141" s="12" t="s">
        <v>35</v>
      </c>
      <c r="AX141" s="12" t="s">
        <v>71</v>
      </c>
      <c r="AY141" s="253" t="s">
        <v>129</v>
      </c>
    </row>
    <row r="142" s="11" customFormat="1">
      <c r="B142" s="232"/>
      <c r="C142" s="233"/>
      <c r="D142" s="234" t="s">
        <v>141</v>
      </c>
      <c r="E142" s="235" t="s">
        <v>21</v>
      </c>
      <c r="F142" s="236" t="s">
        <v>861</v>
      </c>
      <c r="G142" s="233"/>
      <c r="H142" s="235" t="s">
        <v>21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141</v>
      </c>
      <c r="AU142" s="242" t="s">
        <v>81</v>
      </c>
      <c r="AV142" s="11" t="s">
        <v>79</v>
      </c>
      <c r="AW142" s="11" t="s">
        <v>35</v>
      </c>
      <c r="AX142" s="11" t="s">
        <v>71</v>
      </c>
      <c r="AY142" s="242" t="s">
        <v>129</v>
      </c>
    </row>
    <row r="143" s="12" customFormat="1">
      <c r="B143" s="243"/>
      <c r="C143" s="244"/>
      <c r="D143" s="234" t="s">
        <v>141</v>
      </c>
      <c r="E143" s="245" t="s">
        <v>21</v>
      </c>
      <c r="F143" s="246" t="s">
        <v>862</v>
      </c>
      <c r="G143" s="244"/>
      <c r="H143" s="247">
        <v>35.75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141</v>
      </c>
      <c r="AU143" s="253" t="s">
        <v>81</v>
      </c>
      <c r="AV143" s="12" t="s">
        <v>81</v>
      </c>
      <c r="AW143" s="12" t="s">
        <v>35</v>
      </c>
      <c r="AX143" s="12" t="s">
        <v>71</v>
      </c>
      <c r="AY143" s="253" t="s">
        <v>129</v>
      </c>
    </row>
    <row r="144" s="13" customFormat="1">
      <c r="B144" s="254"/>
      <c r="C144" s="255"/>
      <c r="D144" s="234" t="s">
        <v>141</v>
      </c>
      <c r="E144" s="256" t="s">
        <v>21</v>
      </c>
      <c r="F144" s="257" t="s">
        <v>161</v>
      </c>
      <c r="G144" s="255"/>
      <c r="H144" s="258">
        <v>224.75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141</v>
      </c>
      <c r="AU144" s="264" t="s">
        <v>81</v>
      </c>
      <c r="AV144" s="13" t="s">
        <v>136</v>
      </c>
      <c r="AW144" s="13" t="s">
        <v>35</v>
      </c>
      <c r="AX144" s="13" t="s">
        <v>79</v>
      </c>
      <c r="AY144" s="264" t="s">
        <v>129</v>
      </c>
    </row>
    <row r="145" s="1" customFormat="1" ht="38.25" customHeight="1">
      <c r="B145" s="45"/>
      <c r="C145" s="220" t="s">
        <v>191</v>
      </c>
      <c r="D145" s="220" t="s">
        <v>131</v>
      </c>
      <c r="E145" s="221" t="s">
        <v>171</v>
      </c>
      <c r="F145" s="222" t="s">
        <v>172</v>
      </c>
      <c r="G145" s="223" t="s">
        <v>173</v>
      </c>
      <c r="H145" s="224">
        <v>400</v>
      </c>
      <c r="I145" s="225"/>
      <c r="J145" s="226">
        <f>ROUND(I145*H145,2)</f>
        <v>0</v>
      </c>
      <c r="K145" s="222" t="s">
        <v>135</v>
      </c>
      <c r="L145" s="71"/>
      <c r="M145" s="227" t="s">
        <v>21</v>
      </c>
      <c r="N145" s="228" t="s">
        <v>42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0.20499999999999999</v>
      </c>
      <c r="T145" s="230">
        <f>S145*H145</f>
        <v>82</v>
      </c>
      <c r="AR145" s="23" t="s">
        <v>136</v>
      </c>
      <c r="AT145" s="23" t="s">
        <v>131</v>
      </c>
      <c r="AU145" s="23" t="s">
        <v>81</v>
      </c>
      <c r="AY145" s="23" t="s">
        <v>129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79</v>
      </c>
      <c r="BK145" s="231">
        <f>ROUND(I145*H145,2)</f>
        <v>0</v>
      </c>
      <c r="BL145" s="23" t="s">
        <v>136</v>
      </c>
      <c r="BM145" s="23" t="s">
        <v>863</v>
      </c>
    </row>
    <row r="146" s="11" customFormat="1">
      <c r="B146" s="232"/>
      <c r="C146" s="233"/>
      <c r="D146" s="234" t="s">
        <v>141</v>
      </c>
      <c r="E146" s="235" t="s">
        <v>21</v>
      </c>
      <c r="F146" s="236" t="s">
        <v>864</v>
      </c>
      <c r="G146" s="233"/>
      <c r="H146" s="235" t="s">
        <v>21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141</v>
      </c>
      <c r="AU146" s="242" t="s">
        <v>81</v>
      </c>
      <c r="AV146" s="11" t="s">
        <v>79</v>
      </c>
      <c r="AW146" s="11" t="s">
        <v>35</v>
      </c>
      <c r="AX146" s="11" t="s">
        <v>71</v>
      </c>
      <c r="AY146" s="242" t="s">
        <v>129</v>
      </c>
    </row>
    <row r="147" s="12" customFormat="1">
      <c r="B147" s="243"/>
      <c r="C147" s="244"/>
      <c r="D147" s="234" t="s">
        <v>141</v>
      </c>
      <c r="E147" s="245" t="s">
        <v>21</v>
      </c>
      <c r="F147" s="246" t="s">
        <v>865</v>
      </c>
      <c r="G147" s="244"/>
      <c r="H147" s="247">
        <v>524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141</v>
      </c>
      <c r="AU147" s="253" t="s">
        <v>81</v>
      </c>
      <c r="AV147" s="12" t="s">
        <v>81</v>
      </c>
      <c r="AW147" s="12" t="s">
        <v>35</v>
      </c>
      <c r="AX147" s="12" t="s">
        <v>71</v>
      </c>
      <c r="AY147" s="253" t="s">
        <v>129</v>
      </c>
    </row>
    <row r="148" s="11" customFormat="1">
      <c r="B148" s="232"/>
      <c r="C148" s="233"/>
      <c r="D148" s="234" t="s">
        <v>141</v>
      </c>
      <c r="E148" s="235" t="s">
        <v>21</v>
      </c>
      <c r="F148" s="236" t="s">
        <v>866</v>
      </c>
      <c r="G148" s="233"/>
      <c r="H148" s="235" t="s">
        <v>21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141</v>
      </c>
      <c r="AU148" s="242" t="s">
        <v>81</v>
      </c>
      <c r="AV148" s="11" t="s">
        <v>79</v>
      </c>
      <c r="AW148" s="11" t="s">
        <v>35</v>
      </c>
      <c r="AX148" s="11" t="s">
        <v>71</v>
      </c>
      <c r="AY148" s="242" t="s">
        <v>129</v>
      </c>
    </row>
    <row r="149" s="12" customFormat="1">
      <c r="B149" s="243"/>
      <c r="C149" s="244"/>
      <c r="D149" s="234" t="s">
        <v>141</v>
      </c>
      <c r="E149" s="245" t="s">
        <v>21</v>
      </c>
      <c r="F149" s="246" t="s">
        <v>867</v>
      </c>
      <c r="G149" s="244"/>
      <c r="H149" s="247">
        <v>-124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141</v>
      </c>
      <c r="AU149" s="253" t="s">
        <v>81</v>
      </c>
      <c r="AV149" s="12" t="s">
        <v>81</v>
      </c>
      <c r="AW149" s="12" t="s">
        <v>35</v>
      </c>
      <c r="AX149" s="12" t="s">
        <v>71</v>
      </c>
      <c r="AY149" s="253" t="s">
        <v>129</v>
      </c>
    </row>
    <row r="150" s="13" customFormat="1">
      <c r="B150" s="254"/>
      <c r="C150" s="255"/>
      <c r="D150" s="234" t="s">
        <v>141</v>
      </c>
      <c r="E150" s="256" t="s">
        <v>21</v>
      </c>
      <c r="F150" s="257" t="s">
        <v>161</v>
      </c>
      <c r="G150" s="255"/>
      <c r="H150" s="258">
        <v>400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141</v>
      </c>
      <c r="AU150" s="264" t="s">
        <v>81</v>
      </c>
      <c r="AV150" s="13" t="s">
        <v>136</v>
      </c>
      <c r="AW150" s="13" t="s">
        <v>35</v>
      </c>
      <c r="AX150" s="13" t="s">
        <v>79</v>
      </c>
      <c r="AY150" s="264" t="s">
        <v>129</v>
      </c>
    </row>
    <row r="151" s="1" customFormat="1" ht="25.5" customHeight="1">
      <c r="B151" s="45"/>
      <c r="C151" s="220" t="s">
        <v>196</v>
      </c>
      <c r="D151" s="220" t="s">
        <v>131</v>
      </c>
      <c r="E151" s="221" t="s">
        <v>178</v>
      </c>
      <c r="F151" s="222" t="s">
        <v>179</v>
      </c>
      <c r="G151" s="223" t="s">
        <v>173</v>
      </c>
      <c r="H151" s="224">
        <v>200</v>
      </c>
      <c r="I151" s="225"/>
      <c r="J151" s="226">
        <f>ROUND(I151*H151,2)</f>
        <v>0</v>
      </c>
      <c r="K151" s="222" t="s">
        <v>135</v>
      </c>
      <c r="L151" s="71"/>
      <c r="M151" s="227" t="s">
        <v>21</v>
      </c>
      <c r="N151" s="228" t="s">
        <v>42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0.040000000000000001</v>
      </c>
      <c r="T151" s="230">
        <f>S151*H151</f>
        <v>8</v>
      </c>
      <c r="AR151" s="23" t="s">
        <v>136</v>
      </c>
      <c r="AT151" s="23" t="s">
        <v>131</v>
      </c>
      <c r="AU151" s="23" t="s">
        <v>81</v>
      </c>
      <c r="AY151" s="23" t="s">
        <v>129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79</v>
      </c>
      <c r="BK151" s="231">
        <f>ROUND(I151*H151,2)</f>
        <v>0</v>
      </c>
      <c r="BL151" s="23" t="s">
        <v>136</v>
      </c>
      <c r="BM151" s="23" t="s">
        <v>868</v>
      </c>
    </row>
    <row r="152" s="11" customFormat="1">
      <c r="B152" s="232"/>
      <c r="C152" s="233"/>
      <c r="D152" s="234" t="s">
        <v>141</v>
      </c>
      <c r="E152" s="235" t="s">
        <v>21</v>
      </c>
      <c r="F152" s="236" t="s">
        <v>869</v>
      </c>
      <c r="G152" s="233"/>
      <c r="H152" s="235" t="s">
        <v>21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141</v>
      </c>
      <c r="AU152" s="242" t="s">
        <v>81</v>
      </c>
      <c r="AV152" s="11" t="s">
        <v>79</v>
      </c>
      <c r="AW152" s="11" t="s">
        <v>35</v>
      </c>
      <c r="AX152" s="11" t="s">
        <v>71</v>
      </c>
      <c r="AY152" s="242" t="s">
        <v>129</v>
      </c>
    </row>
    <row r="153" s="12" customFormat="1">
      <c r="B153" s="243"/>
      <c r="C153" s="244"/>
      <c r="D153" s="234" t="s">
        <v>141</v>
      </c>
      <c r="E153" s="245" t="s">
        <v>21</v>
      </c>
      <c r="F153" s="246" t="s">
        <v>870</v>
      </c>
      <c r="G153" s="244"/>
      <c r="H153" s="247">
        <v>262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141</v>
      </c>
      <c r="AU153" s="253" t="s">
        <v>81</v>
      </c>
      <c r="AV153" s="12" t="s">
        <v>81</v>
      </c>
      <c r="AW153" s="12" t="s">
        <v>35</v>
      </c>
      <c r="AX153" s="12" t="s">
        <v>71</v>
      </c>
      <c r="AY153" s="253" t="s">
        <v>129</v>
      </c>
    </row>
    <row r="154" s="11" customFormat="1">
      <c r="B154" s="232"/>
      <c r="C154" s="233"/>
      <c r="D154" s="234" t="s">
        <v>141</v>
      </c>
      <c r="E154" s="235" t="s">
        <v>21</v>
      </c>
      <c r="F154" s="236" t="s">
        <v>871</v>
      </c>
      <c r="G154" s="233"/>
      <c r="H154" s="235" t="s">
        <v>21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141</v>
      </c>
      <c r="AU154" s="242" t="s">
        <v>81</v>
      </c>
      <c r="AV154" s="11" t="s">
        <v>79</v>
      </c>
      <c r="AW154" s="11" t="s">
        <v>35</v>
      </c>
      <c r="AX154" s="11" t="s">
        <v>71</v>
      </c>
      <c r="AY154" s="242" t="s">
        <v>129</v>
      </c>
    </row>
    <row r="155" s="12" customFormat="1">
      <c r="B155" s="243"/>
      <c r="C155" s="244"/>
      <c r="D155" s="234" t="s">
        <v>141</v>
      </c>
      <c r="E155" s="245" t="s">
        <v>21</v>
      </c>
      <c r="F155" s="246" t="s">
        <v>872</v>
      </c>
      <c r="G155" s="244"/>
      <c r="H155" s="247">
        <v>-62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141</v>
      </c>
      <c r="AU155" s="253" t="s">
        <v>81</v>
      </c>
      <c r="AV155" s="12" t="s">
        <v>81</v>
      </c>
      <c r="AW155" s="12" t="s">
        <v>35</v>
      </c>
      <c r="AX155" s="12" t="s">
        <v>71</v>
      </c>
      <c r="AY155" s="253" t="s">
        <v>129</v>
      </c>
    </row>
    <row r="156" s="13" customFormat="1">
      <c r="B156" s="254"/>
      <c r="C156" s="255"/>
      <c r="D156" s="234" t="s">
        <v>141</v>
      </c>
      <c r="E156" s="256" t="s">
        <v>21</v>
      </c>
      <c r="F156" s="257" t="s">
        <v>161</v>
      </c>
      <c r="G156" s="255"/>
      <c r="H156" s="258">
        <v>200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AT156" s="264" t="s">
        <v>141</v>
      </c>
      <c r="AU156" s="264" t="s">
        <v>81</v>
      </c>
      <c r="AV156" s="13" t="s">
        <v>136</v>
      </c>
      <c r="AW156" s="13" t="s">
        <v>35</v>
      </c>
      <c r="AX156" s="13" t="s">
        <v>79</v>
      </c>
      <c r="AY156" s="264" t="s">
        <v>129</v>
      </c>
    </row>
    <row r="157" s="1" customFormat="1" ht="63.75" customHeight="1">
      <c r="B157" s="45"/>
      <c r="C157" s="220" t="s">
        <v>201</v>
      </c>
      <c r="D157" s="220" t="s">
        <v>131</v>
      </c>
      <c r="E157" s="221" t="s">
        <v>186</v>
      </c>
      <c r="F157" s="222" t="s">
        <v>187</v>
      </c>
      <c r="G157" s="223" t="s">
        <v>173</v>
      </c>
      <c r="H157" s="224">
        <v>4</v>
      </c>
      <c r="I157" s="225"/>
      <c r="J157" s="226">
        <f>ROUND(I157*H157,2)</f>
        <v>0</v>
      </c>
      <c r="K157" s="222" t="s">
        <v>135</v>
      </c>
      <c r="L157" s="71"/>
      <c r="M157" s="227" t="s">
        <v>21</v>
      </c>
      <c r="N157" s="228" t="s">
        <v>42</v>
      </c>
      <c r="O157" s="46"/>
      <c r="P157" s="229">
        <f>O157*H157</f>
        <v>0</v>
      </c>
      <c r="Q157" s="229">
        <v>0.0086800000000000002</v>
      </c>
      <c r="R157" s="229">
        <f>Q157*H157</f>
        <v>0.034720000000000001</v>
      </c>
      <c r="S157" s="229">
        <v>0</v>
      </c>
      <c r="T157" s="230">
        <f>S157*H157</f>
        <v>0</v>
      </c>
      <c r="AR157" s="23" t="s">
        <v>136</v>
      </c>
      <c r="AT157" s="23" t="s">
        <v>131</v>
      </c>
      <c r="AU157" s="23" t="s">
        <v>81</v>
      </c>
      <c r="AY157" s="23" t="s">
        <v>129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79</v>
      </c>
      <c r="BK157" s="231">
        <f>ROUND(I157*H157,2)</f>
        <v>0</v>
      </c>
      <c r="BL157" s="23" t="s">
        <v>136</v>
      </c>
      <c r="BM157" s="23" t="s">
        <v>873</v>
      </c>
    </row>
    <row r="158" s="11" customFormat="1">
      <c r="B158" s="232"/>
      <c r="C158" s="233"/>
      <c r="D158" s="234" t="s">
        <v>141</v>
      </c>
      <c r="E158" s="235" t="s">
        <v>21</v>
      </c>
      <c r="F158" s="236" t="s">
        <v>874</v>
      </c>
      <c r="G158" s="233"/>
      <c r="H158" s="235" t="s">
        <v>21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141</v>
      </c>
      <c r="AU158" s="242" t="s">
        <v>81</v>
      </c>
      <c r="AV158" s="11" t="s">
        <v>79</v>
      </c>
      <c r="AW158" s="11" t="s">
        <v>35</v>
      </c>
      <c r="AX158" s="11" t="s">
        <v>71</v>
      </c>
      <c r="AY158" s="242" t="s">
        <v>129</v>
      </c>
    </row>
    <row r="159" s="12" customFormat="1">
      <c r="B159" s="243"/>
      <c r="C159" s="244"/>
      <c r="D159" s="234" t="s">
        <v>141</v>
      </c>
      <c r="E159" s="245" t="s">
        <v>21</v>
      </c>
      <c r="F159" s="246" t="s">
        <v>136</v>
      </c>
      <c r="G159" s="244"/>
      <c r="H159" s="247">
        <v>4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141</v>
      </c>
      <c r="AU159" s="253" t="s">
        <v>81</v>
      </c>
      <c r="AV159" s="12" t="s">
        <v>81</v>
      </c>
      <c r="AW159" s="12" t="s">
        <v>35</v>
      </c>
      <c r="AX159" s="12" t="s">
        <v>79</v>
      </c>
      <c r="AY159" s="253" t="s">
        <v>129</v>
      </c>
    </row>
    <row r="160" s="1" customFormat="1" ht="63.75" customHeight="1">
      <c r="B160" s="45"/>
      <c r="C160" s="220" t="s">
        <v>209</v>
      </c>
      <c r="D160" s="220" t="s">
        <v>131</v>
      </c>
      <c r="E160" s="221" t="s">
        <v>875</v>
      </c>
      <c r="F160" s="222" t="s">
        <v>876</v>
      </c>
      <c r="G160" s="223" t="s">
        <v>173</v>
      </c>
      <c r="H160" s="224">
        <v>2</v>
      </c>
      <c r="I160" s="225"/>
      <c r="J160" s="226">
        <f>ROUND(I160*H160,2)</f>
        <v>0</v>
      </c>
      <c r="K160" s="222" t="s">
        <v>135</v>
      </c>
      <c r="L160" s="71"/>
      <c r="M160" s="227" t="s">
        <v>21</v>
      </c>
      <c r="N160" s="228" t="s">
        <v>42</v>
      </c>
      <c r="O160" s="46"/>
      <c r="P160" s="229">
        <f>O160*H160</f>
        <v>0</v>
      </c>
      <c r="Q160" s="229">
        <v>0.01269</v>
      </c>
      <c r="R160" s="229">
        <f>Q160*H160</f>
        <v>0.02538</v>
      </c>
      <c r="S160" s="229">
        <v>0</v>
      </c>
      <c r="T160" s="230">
        <f>S160*H160</f>
        <v>0</v>
      </c>
      <c r="AR160" s="23" t="s">
        <v>136</v>
      </c>
      <c r="AT160" s="23" t="s">
        <v>131</v>
      </c>
      <c r="AU160" s="23" t="s">
        <v>81</v>
      </c>
      <c r="AY160" s="23" t="s">
        <v>129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79</v>
      </c>
      <c r="BK160" s="231">
        <f>ROUND(I160*H160,2)</f>
        <v>0</v>
      </c>
      <c r="BL160" s="23" t="s">
        <v>136</v>
      </c>
      <c r="BM160" s="23" t="s">
        <v>877</v>
      </c>
    </row>
    <row r="161" s="11" customFormat="1">
      <c r="B161" s="232"/>
      <c r="C161" s="233"/>
      <c r="D161" s="234" t="s">
        <v>141</v>
      </c>
      <c r="E161" s="235" t="s">
        <v>21</v>
      </c>
      <c r="F161" s="236" t="s">
        <v>878</v>
      </c>
      <c r="G161" s="233"/>
      <c r="H161" s="235" t="s">
        <v>21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141</v>
      </c>
      <c r="AU161" s="242" t="s">
        <v>81</v>
      </c>
      <c r="AV161" s="11" t="s">
        <v>79</v>
      </c>
      <c r="AW161" s="11" t="s">
        <v>35</v>
      </c>
      <c r="AX161" s="11" t="s">
        <v>71</v>
      </c>
      <c r="AY161" s="242" t="s">
        <v>129</v>
      </c>
    </row>
    <row r="162" s="12" customFormat="1">
      <c r="B162" s="243"/>
      <c r="C162" s="244"/>
      <c r="D162" s="234" t="s">
        <v>141</v>
      </c>
      <c r="E162" s="245" t="s">
        <v>21</v>
      </c>
      <c r="F162" s="246" t="s">
        <v>81</v>
      </c>
      <c r="G162" s="244"/>
      <c r="H162" s="247">
        <v>2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141</v>
      </c>
      <c r="AU162" s="253" t="s">
        <v>81</v>
      </c>
      <c r="AV162" s="12" t="s">
        <v>81</v>
      </c>
      <c r="AW162" s="12" t="s">
        <v>35</v>
      </c>
      <c r="AX162" s="12" t="s">
        <v>79</v>
      </c>
      <c r="AY162" s="253" t="s">
        <v>129</v>
      </c>
    </row>
    <row r="163" s="1" customFormat="1" ht="63.75" customHeight="1">
      <c r="B163" s="45"/>
      <c r="C163" s="220" t="s">
        <v>10</v>
      </c>
      <c r="D163" s="220" t="s">
        <v>131</v>
      </c>
      <c r="E163" s="221" t="s">
        <v>192</v>
      </c>
      <c r="F163" s="222" t="s">
        <v>193</v>
      </c>
      <c r="G163" s="223" t="s">
        <v>173</v>
      </c>
      <c r="H163" s="224">
        <v>70</v>
      </c>
      <c r="I163" s="225"/>
      <c r="J163" s="226">
        <f>ROUND(I163*H163,2)</f>
        <v>0</v>
      </c>
      <c r="K163" s="222" t="s">
        <v>135</v>
      </c>
      <c r="L163" s="71"/>
      <c r="M163" s="227" t="s">
        <v>21</v>
      </c>
      <c r="N163" s="228" t="s">
        <v>42</v>
      </c>
      <c r="O163" s="46"/>
      <c r="P163" s="229">
        <f>O163*H163</f>
        <v>0</v>
      </c>
      <c r="Q163" s="229">
        <v>0.01269</v>
      </c>
      <c r="R163" s="229">
        <f>Q163*H163</f>
        <v>0.88829999999999998</v>
      </c>
      <c r="S163" s="229">
        <v>0</v>
      </c>
      <c r="T163" s="230">
        <f>S163*H163</f>
        <v>0</v>
      </c>
      <c r="AR163" s="23" t="s">
        <v>136</v>
      </c>
      <c r="AT163" s="23" t="s">
        <v>131</v>
      </c>
      <c r="AU163" s="23" t="s">
        <v>81</v>
      </c>
      <c r="AY163" s="23" t="s">
        <v>129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79</v>
      </c>
      <c r="BK163" s="231">
        <f>ROUND(I163*H163,2)</f>
        <v>0</v>
      </c>
      <c r="BL163" s="23" t="s">
        <v>136</v>
      </c>
      <c r="BM163" s="23" t="s">
        <v>879</v>
      </c>
    </row>
    <row r="164" s="11" customFormat="1">
      <c r="B164" s="232"/>
      <c r="C164" s="233"/>
      <c r="D164" s="234" t="s">
        <v>141</v>
      </c>
      <c r="E164" s="235" t="s">
        <v>21</v>
      </c>
      <c r="F164" s="236" t="s">
        <v>880</v>
      </c>
      <c r="G164" s="233"/>
      <c r="H164" s="235" t="s">
        <v>21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141</v>
      </c>
      <c r="AU164" s="242" t="s">
        <v>81</v>
      </c>
      <c r="AV164" s="11" t="s">
        <v>79</v>
      </c>
      <c r="AW164" s="11" t="s">
        <v>35</v>
      </c>
      <c r="AX164" s="11" t="s">
        <v>71</v>
      </c>
      <c r="AY164" s="242" t="s">
        <v>129</v>
      </c>
    </row>
    <row r="165" s="11" customFormat="1">
      <c r="B165" s="232"/>
      <c r="C165" s="233"/>
      <c r="D165" s="234" t="s">
        <v>141</v>
      </c>
      <c r="E165" s="235" t="s">
        <v>21</v>
      </c>
      <c r="F165" s="236" t="s">
        <v>881</v>
      </c>
      <c r="G165" s="233"/>
      <c r="H165" s="235" t="s">
        <v>21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141</v>
      </c>
      <c r="AU165" s="242" t="s">
        <v>81</v>
      </c>
      <c r="AV165" s="11" t="s">
        <v>79</v>
      </c>
      <c r="AW165" s="11" t="s">
        <v>35</v>
      </c>
      <c r="AX165" s="11" t="s">
        <v>71</v>
      </c>
      <c r="AY165" s="242" t="s">
        <v>129</v>
      </c>
    </row>
    <row r="166" s="12" customFormat="1">
      <c r="B166" s="243"/>
      <c r="C166" s="244"/>
      <c r="D166" s="234" t="s">
        <v>141</v>
      </c>
      <c r="E166" s="245" t="s">
        <v>21</v>
      </c>
      <c r="F166" s="246" t="s">
        <v>81</v>
      </c>
      <c r="G166" s="244"/>
      <c r="H166" s="247">
        <v>2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141</v>
      </c>
      <c r="AU166" s="253" t="s">
        <v>81</v>
      </c>
      <c r="AV166" s="12" t="s">
        <v>81</v>
      </c>
      <c r="AW166" s="12" t="s">
        <v>35</v>
      </c>
      <c r="AX166" s="12" t="s">
        <v>71</v>
      </c>
      <c r="AY166" s="253" t="s">
        <v>129</v>
      </c>
    </row>
    <row r="167" s="11" customFormat="1">
      <c r="B167" s="232"/>
      <c r="C167" s="233"/>
      <c r="D167" s="234" t="s">
        <v>141</v>
      </c>
      <c r="E167" s="235" t="s">
        <v>21</v>
      </c>
      <c r="F167" s="236" t="s">
        <v>882</v>
      </c>
      <c r="G167" s="233"/>
      <c r="H167" s="235" t="s">
        <v>21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141</v>
      </c>
      <c r="AU167" s="242" t="s">
        <v>81</v>
      </c>
      <c r="AV167" s="11" t="s">
        <v>79</v>
      </c>
      <c r="AW167" s="11" t="s">
        <v>35</v>
      </c>
      <c r="AX167" s="11" t="s">
        <v>71</v>
      </c>
      <c r="AY167" s="242" t="s">
        <v>129</v>
      </c>
    </row>
    <row r="168" s="12" customFormat="1">
      <c r="B168" s="243"/>
      <c r="C168" s="244"/>
      <c r="D168" s="234" t="s">
        <v>141</v>
      </c>
      <c r="E168" s="245" t="s">
        <v>21</v>
      </c>
      <c r="F168" s="246" t="s">
        <v>475</v>
      </c>
      <c r="G168" s="244"/>
      <c r="H168" s="247">
        <v>68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141</v>
      </c>
      <c r="AU168" s="253" t="s">
        <v>81</v>
      </c>
      <c r="AV168" s="12" t="s">
        <v>81</v>
      </c>
      <c r="AW168" s="12" t="s">
        <v>35</v>
      </c>
      <c r="AX168" s="12" t="s">
        <v>71</v>
      </c>
      <c r="AY168" s="253" t="s">
        <v>129</v>
      </c>
    </row>
    <row r="169" s="13" customFormat="1">
      <c r="B169" s="254"/>
      <c r="C169" s="255"/>
      <c r="D169" s="234" t="s">
        <v>141</v>
      </c>
      <c r="E169" s="256" t="s">
        <v>21</v>
      </c>
      <c r="F169" s="257" t="s">
        <v>161</v>
      </c>
      <c r="G169" s="255"/>
      <c r="H169" s="258">
        <v>70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141</v>
      </c>
      <c r="AU169" s="264" t="s">
        <v>81</v>
      </c>
      <c r="AV169" s="13" t="s">
        <v>136</v>
      </c>
      <c r="AW169" s="13" t="s">
        <v>35</v>
      </c>
      <c r="AX169" s="13" t="s">
        <v>79</v>
      </c>
      <c r="AY169" s="264" t="s">
        <v>129</v>
      </c>
    </row>
    <row r="170" s="1" customFormat="1" ht="63.75" customHeight="1">
      <c r="B170" s="45"/>
      <c r="C170" s="220" t="s">
        <v>224</v>
      </c>
      <c r="D170" s="220" t="s">
        <v>131</v>
      </c>
      <c r="E170" s="221" t="s">
        <v>197</v>
      </c>
      <c r="F170" s="222" t="s">
        <v>198</v>
      </c>
      <c r="G170" s="223" t="s">
        <v>173</v>
      </c>
      <c r="H170" s="224">
        <v>4</v>
      </c>
      <c r="I170" s="225"/>
      <c r="J170" s="226">
        <f>ROUND(I170*H170,2)</f>
        <v>0</v>
      </c>
      <c r="K170" s="222" t="s">
        <v>135</v>
      </c>
      <c r="L170" s="71"/>
      <c r="M170" s="227" t="s">
        <v>21</v>
      </c>
      <c r="N170" s="228" t="s">
        <v>42</v>
      </c>
      <c r="O170" s="46"/>
      <c r="P170" s="229">
        <f>O170*H170</f>
        <v>0</v>
      </c>
      <c r="Q170" s="229">
        <v>0.036900000000000002</v>
      </c>
      <c r="R170" s="229">
        <f>Q170*H170</f>
        <v>0.14760000000000001</v>
      </c>
      <c r="S170" s="229">
        <v>0</v>
      </c>
      <c r="T170" s="230">
        <f>S170*H170</f>
        <v>0</v>
      </c>
      <c r="AR170" s="23" t="s">
        <v>136</v>
      </c>
      <c r="AT170" s="23" t="s">
        <v>131</v>
      </c>
      <c r="AU170" s="23" t="s">
        <v>81</v>
      </c>
      <c r="AY170" s="23" t="s">
        <v>129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79</v>
      </c>
      <c r="BK170" s="231">
        <f>ROUND(I170*H170,2)</f>
        <v>0</v>
      </c>
      <c r="BL170" s="23" t="s">
        <v>136</v>
      </c>
      <c r="BM170" s="23" t="s">
        <v>883</v>
      </c>
    </row>
    <row r="171" s="11" customFormat="1">
      <c r="B171" s="232"/>
      <c r="C171" s="233"/>
      <c r="D171" s="234" t="s">
        <v>141</v>
      </c>
      <c r="E171" s="235" t="s">
        <v>21</v>
      </c>
      <c r="F171" s="236" t="s">
        <v>884</v>
      </c>
      <c r="G171" s="233"/>
      <c r="H171" s="235" t="s">
        <v>21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141</v>
      </c>
      <c r="AU171" s="242" t="s">
        <v>81</v>
      </c>
      <c r="AV171" s="11" t="s">
        <v>79</v>
      </c>
      <c r="AW171" s="11" t="s">
        <v>35</v>
      </c>
      <c r="AX171" s="11" t="s">
        <v>71</v>
      </c>
      <c r="AY171" s="242" t="s">
        <v>129</v>
      </c>
    </row>
    <row r="172" s="12" customFormat="1">
      <c r="B172" s="243"/>
      <c r="C172" s="244"/>
      <c r="D172" s="234" t="s">
        <v>141</v>
      </c>
      <c r="E172" s="245" t="s">
        <v>21</v>
      </c>
      <c r="F172" s="246" t="s">
        <v>136</v>
      </c>
      <c r="G172" s="244"/>
      <c r="H172" s="247">
        <v>4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141</v>
      </c>
      <c r="AU172" s="253" t="s">
        <v>81</v>
      </c>
      <c r="AV172" s="12" t="s">
        <v>81</v>
      </c>
      <c r="AW172" s="12" t="s">
        <v>35</v>
      </c>
      <c r="AX172" s="12" t="s">
        <v>79</v>
      </c>
      <c r="AY172" s="253" t="s">
        <v>129</v>
      </c>
    </row>
    <row r="173" s="1" customFormat="1" ht="38.25" customHeight="1">
      <c r="B173" s="45"/>
      <c r="C173" s="220" t="s">
        <v>228</v>
      </c>
      <c r="D173" s="220" t="s">
        <v>131</v>
      </c>
      <c r="E173" s="221" t="s">
        <v>202</v>
      </c>
      <c r="F173" s="222" t="s">
        <v>203</v>
      </c>
      <c r="G173" s="223" t="s">
        <v>204</v>
      </c>
      <c r="H173" s="224">
        <v>36.863</v>
      </c>
      <c r="I173" s="225"/>
      <c r="J173" s="226">
        <f>ROUND(I173*H173,2)</f>
        <v>0</v>
      </c>
      <c r="K173" s="222" t="s">
        <v>135</v>
      </c>
      <c r="L173" s="71"/>
      <c r="M173" s="227" t="s">
        <v>21</v>
      </c>
      <c r="N173" s="228" t="s">
        <v>42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136</v>
      </c>
      <c r="AT173" s="23" t="s">
        <v>131</v>
      </c>
      <c r="AU173" s="23" t="s">
        <v>81</v>
      </c>
      <c r="AY173" s="23" t="s">
        <v>129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79</v>
      </c>
      <c r="BK173" s="231">
        <f>ROUND(I173*H173,2)</f>
        <v>0</v>
      </c>
      <c r="BL173" s="23" t="s">
        <v>136</v>
      </c>
      <c r="BM173" s="23" t="s">
        <v>885</v>
      </c>
    </row>
    <row r="174" s="11" customFormat="1">
      <c r="B174" s="232"/>
      <c r="C174" s="233"/>
      <c r="D174" s="234" t="s">
        <v>141</v>
      </c>
      <c r="E174" s="235" t="s">
        <v>21</v>
      </c>
      <c r="F174" s="236" t="s">
        <v>886</v>
      </c>
      <c r="G174" s="233"/>
      <c r="H174" s="235" t="s">
        <v>21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141</v>
      </c>
      <c r="AU174" s="242" t="s">
        <v>81</v>
      </c>
      <c r="AV174" s="11" t="s">
        <v>79</v>
      </c>
      <c r="AW174" s="11" t="s">
        <v>35</v>
      </c>
      <c r="AX174" s="11" t="s">
        <v>71</v>
      </c>
      <c r="AY174" s="242" t="s">
        <v>129</v>
      </c>
    </row>
    <row r="175" s="12" customFormat="1">
      <c r="B175" s="243"/>
      <c r="C175" s="244"/>
      <c r="D175" s="234" t="s">
        <v>141</v>
      </c>
      <c r="E175" s="245" t="s">
        <v>21</v>
      </c>
      <c r="F175" s="246" t="s">
        <v>887</v>
      </c>
      <c r="G175" s="244"/>
      <c r="H175" s="247">
        <v>1.3129999999999999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141</v>
      </c>
      <c r="AU175" s="253" t="s">
        <v>81</v>
      </c>
      <c r="AV175" s="12" t="s">
        <v>81</v>
      </c>
      <c r="AW175" s="12" t="s">
        <v>35</v>
      </c>
      <c r="AX175" s="12" t="s">
        <v>71</v>
      </c>
      <c r="AY175" s="253" t="s">
        <v>129</v>
      </c>
    </row>
    <row r="176" s="11" customFormat="1">
      <c r="B176" s="232"/>
      <c r="C176" s="233"/>
      <c r="D176" s="234" t="s">
        <v>141</v>
      </c>
      <c r="E176" s="235" t="s">
        <v>21</v>
      </c>
      <c r="F176" s="236" t="s">
        <v>888</v>
      </c>
      <c r="G176" s="233"/>
      <c r="H176" s="235" t="s">
        <v>21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141</v>
      </c>
      <c r="AU176" s="242" t="s">
        <v>81</v>
      </c>
      <c r="AV176" s="11" t="s">
        <v>79</v>
      </c>
      <c r="AW176" s="11" t="s">
        <v>35</v>
      </c>
      <c r="AX176" s="11" t="s">
        <v>71</v>
      </c>
      <c r="AY176" s="242" t="s">
        <v>129</v>
      </c>
    </row>
    <row r="177" s="12" customFormat="1">
      <c r="B177" s="243"/>
      <c r="C177" s="244"/>
      <c r="D177" s="234" t="s">
        <v>141</v>
      </c>
      <c r="E177" s="245" t="s">
        <v>21</v>
      </c>
      <c r="F177" s="246" t="s">
        <v>889</v>
      </c>
      <c r="G177" s="244"/>
      <c r="H177" s="247">
        <v>30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AT177" s="253" t="s">
        <v>141</v>
      </c>
      <c r="AU177" s="253" t="s">
        <v>81</v>
      </c>
      <c r="AV177" s="12" t="s">
        <v>81</v>
      </c>
      <c r="AW177" s="12" t="s">
        <v>35</v>
      </c>
      <c r="AX177" s="12" t="s">
        <v>71</v>
      </c>
      <c r="AY177" s="253" t="s">
        <v>129</v>
      </c>
    </row>
    <row r="178" s="11" customFormat="1">
      <c r="B178" s="232"/>
      <c r="C178" s="233"/>
      <c r="D178" s="234" t="s">
        <v>141</v>
      </c>
      <c r="E178" s="235" t="s">
        <v>21</v>
      </c>
      <c r="F178" s="236" t="s">
        <v>890</v>
      </c>
      <c r="G178" s="233"/>
      <c r="H178" s="235" t="s">
        <v>21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141</v>
      </c>
      <c r="AU178" s="242" t="s">
        <v>81</v>
      </c>
      <c r="AV178" s="11" t="s">
        <v>79</v>
      </c>
      <c r="AW178" s="11" t="s">
        <v>35</v>
      </c>
      <c r="AX178" s="11" t="s">
        <v>71</v>
      </c>
      <c r="AY178" s="242" t="s">
        <v>129</v>
      </c>
    </row>
    <row r="179" s="12" customFormat="1">
      <c r="B179" s="243"/>
      <c r="C179" s="244"/>
      <c r="D179" s="234" t="s">
        <v>141</v>
      </c>
      <c r="E179" s="245" t="s">
        <v>21</v>
      </c>
      <c r="F179" s="246" t="s">
        <v>891</v>
      </c>
      <c r="G179" s="244"/>
      <c r="H179" s="247">
        <v>5.5499999999999998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141</v>
      </c>
      <c r="AU179" s="253" t="s">
        <v>81</v>
      </c>
      <c r="AV179" s="12" t="s">
        <v>81</v>
      </c>
      <c r="AW179" s="12" t="s">
        <v>35</v>
      </c>
      <c r="AX179" s="12" t="s">
        <v>71</v>
      </c>
      <c r="AY179" s="253" t="s">
        <v>129</v>
      </c>
    </row>
    <row r="180" s="13" customFormat="1">
      <c r="B180" s="254"/>
      <c r="C180" s="255"/>
      <c r="D180" s="234" t="s">
        <v>141</v>
      </c>
      <c r="E180" s="256" t="s">
        <v>21</v>
      </c>
      <c r="F180" s="257" t="s">
        <v>161</v>
      </c>
      <c r="G180" s="255"/>
      <c r="H180" s="258">
        <v>36.863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AT180" s="264" t="s">
        <v>141</v>
      </c>
      <c r="AU180" s="264" t="s">
        <v>81</v>
      </c>
      <c r="AV180" s="13" t="s">
        <v>136</v>
      </c>
      <c r="AW180" s="13" t="s">
        <v>35</v>
      </c>
      <c r="AX180" s="13" t="s">
        <v>79</v>
      </c>
      <c r="AY180" s="264" t="s">
        <v>129</v>
      </c>
    </row>
    <row r="181" s="1" customFormat="1" ht="25.5" customHeight="1">
      <c r="B181" s="45"/>
      <c r="C181" s="220" t="s">
        <v>235</v>
      </c>
      <c r="D181" s="220" t="s">
        <v>131</v>
      </c>
      <c r="E181" s="221" t="s">
        <v>892</v>
      </c>
      <c r="F181" s="222" t="s">
        <v>893</v>
      </c>
      <c r="G181" s="223" t="s">
        <v>204</v>
      </c>
      <c r="H181" s="224">
        <v>39</v>
      </c>
      <c r="I181" s="225"/>
      <c r="J181" s="226">
        <f>ROUND(I181*H181,2)</f>
        <v>0</v>
      </c>
      <c r="K181" s="222" t="s">
        <v>135</v>
      </c>
      <c r="L181" s="71"/>
      <c r="M181" s="227" t="s">
        <v>21</v>
      </c>
      <c r="N181" s="228" t="s">
        <v>42</v>
      </c>
      <c r="O181" s="46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" t="s">
        <v>136</v>
      </c>
      <c r="AT181" s="23" t="s">
        <v>131</v>
      </c>
      <c r="AU181" s="23" t="s">
        <v>81</v>
      </c>
      <c r="AY181" s="23" t="s">
        <v>129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79</v>
      </c>
      <c r="BK181" s="231">
        <f>ROUND(I181*H181,2)</f>
        <v>0</v>
      </c>
      <c r="BL181" s="23" t="s">
        <v>136</v>
      </c>
      <c r="BM181" s="23" t="s">
        <v>894</v>
      </c>
    </row>
    <row r="182" s="11" customFormat="1">
      <c r="B182" s="232"/>
      <c r="C182" s="233"/>
      <c r="D182" s="234" t="s">
        <v>141</v>
      </c>
      <c r="E182" s="235" t="s">
        <v>21</v>
      </c>
      <c r="F182" s="236" t="s">
        <v>895</v>
      </c>
      <c r="G182" s="233"/>
      <c r="H182" s="235" t="s">
        <v>21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141</v>
      </c>
      <c r="AU182" s="242" t="s">
        <v>81</v>
      </c>
      <c r="AV182" s="11" t="s">
        <v>79</v>
      </c>
      <c r="AW182" s="11" t="s">
        <v>35</v>
      </c>
      <c r="AX182" s="11" t="s">
        <v>71</v>
      </c>
      <c r="AY182" s="242" t="s">
        <v>129</v>
      </c>
    </row>
    <row r="183" s="12" customFormat="1">
      <c r="B183" s="243"/>
      <c r="C183" s="244"/>
      <c r="D183" s="234" t="s">
        <v>141</v>
      </c>
      <c r="E183" s="245" t="s">
        <v>21</v>
      </c>
      <c r="F183" s="246" t="s">
        <v>896</v>
      </c>
      <c r="G183" s="244"/>
      <c r="H183" s="247">
        <v>39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141</v>
      </c>
      <c r="AU183" s="253" t="s">
        <v>81</v>
      </c>
      <c r="AV183" s="12" t="s">
        <v>81</v>
      </c>
      <c r="AW183" s="12" t="s">
        <v>35</v>
      </c>
      <c r="AX183" s="12" t="s">
        <v>79</v>
      </c>
      <c r="AY183" s="253" t="s">
        <v>129</v>
      </c>
    </row>
    <row r="184" s="1" customFormat="1" ht="25.5" customHeight="1">
      <c r="B184" s="45"/>
      <c r="C184" s="220" t="s">
        <v>240</v>
      </c>
      <c r="D184" s="220" t="s">
        <v>131</v>
      </c>
      <c r="E184" s="221" t="s">
        <v>897</v>
      </c>
      <c r="F184" s="222" t="s">
        <v>898</v>
      </c>
      <c r="G184" s="223" t="s">
        <v>204</v>
      </c>
      <c r="H184" s="224">
        <v>0.5</v>
      </c>
      <c r="I184" s="225"/>
      <c r="J184" s="226">
        <f>ROUND(I184*H184,2)</f>
        <v>0</v>
      </c>
      <c r="K184" s="222" t="s">
        <v>135</v>
      </c>
      <c r="L184" s="71"/>
      <c r="M184" s="227" t="s">
        <v>21</v>
      </c>
      <c r="N184" s="228" t="s">
        <v>42</v>
      </c>
      <c r="O184" s="46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3" t="s">
        <v>136</v>
      </c>
      <c r="AT184" s="23" t="s">
        <v>131</v>
      </c>
      <c r="AU184" s="23" t="s">
        <v>81</v>
      </c>
      <c r="AY184" s="23" t="s">
        <v>129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79</v>
      </c>
      <c r="BK184" s="231">
        <f>ROUND(I184*H184,2)</f>
        <v>0</v>
      </c>
      <c r="BL184" s="23" t="s">
        <v>136</v>
      </c>
      <c r="BM184" s="23" t="s">
        <v>899</v>
      </c>
    </row>
    <row r="185" s="11" customFormat="1">
      <c r="B185" s="232"/>
      <c r="C185" s="233"/>
      <c r="D185" s="234" t="s">
        <v>141</v>
      </c>
      <c r="E185" s="235" t="s">
        <v>21</v>
      </c>
      <c r="F185" s="236" t="s">
        <v>900</v>
      </c>
      <c r="G185" s="233"/>
      <c r="H185" s="235" t="s">
        <v>21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141</v>
      </c>
      <c r="AU185" s="242" t="s">
        <v>81</v>
      </c>
      <c r="AV185" s="11" t="s">
        <v>79</v>
      </c>
      <c r="AW185" s="11" t="s">
        <v>35</v>
      </c>
      <c r="AX185" s="11" t="s">
        <v>71</v>
      </c>
      <c r="AY185" s="242" t="s">
        <v>129</v>
      </c>
    </row>
    <row r="186" s="11" customFormat="1">
      <c r="B186" s="232"/>
      <c r="C186" s="233"/>
      <c r="D186" s="234" t="s">
        <v>141</v>
      </c>
      <c r="E186" s="235" t="s">
        <v>21</v>
      </c>
      <c r="F186" s="236" t="s">
        <v>901</v>
      </c>
      <c r="G186" s="233"/>
      <c r="H186" s="235" t="s">
        <v>21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141</v>
      </c>
      <c r="AU186" s="242" t="s">
        <v>81</v>
      </c>
      <c r="AV186" s="11" t="s">
        <v>79</v>
      </c>
      <c r="AW186" s="11" t="s">
        <v>35</v>
      </c>
      <c r="AX186" s="11" t="s">
        <v>71</v>
      </c>
      <c r="AY186" s="242" t="s">
        <v>129</v>
      </c>
    </row>
    <row r="187" s="12" customFormat="1">
      <c r="B187" s="243"/>
      <c r="C187" s="244"/>
      <c r="D187" s="234" t="s">
        <v>141</v>
      </c>
      <c r="E187" s="245" t="s">
        <v>21</v>
      </c>
      <c r="F187" s="246" t="s">
        <v>902</v>
      </c>
      <c r="G187" s="244"/>
      <c r="H187" s="247">
        <v>0.5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141</v>
      </c>
      <c r="AU187" s="253" t="s">
        <v>81</v>
      </c>
      <c r="AV187" s="12" t="s">
        <v>81</v>
      </c>
      <c r="AW187" s="12" t="s">
        <v>35</v>
      </c>
      <c r="AX187" s="12" t="s">
        <v>79</v>
      </c>
      <c r="AY187" s="253" t="s">
        <v>129</v>
      </c>
    </row>
    <row r="188" s="1" customFormat="1" ht="38.25" customHeight="1">
      <c r="B188" s="45"/>
      <c r="C188" s="220" t="s">
        <v>245</v>
      </c>
      <c r="D188" s="220" t="s">
        <v>131</v>
      </c>
      <c r="E188" s="221" t="s">
        <v>210</v>
      </c>
      <c r="F188" s="222" t="s">
        <v>211</v>
      </c>
      <c r="G188" s="223" t="s">
        <v>204</v>
      </c>
      <c r="H188" s="224">
        <v>483.16000000000002</v>
      </c>
      <c r="I188" s="225"/>
      <c r="J188" s="226">
        <f>ROUND(I188*H188,2)</f>
        <v>0</v>
      </c>
      <c r="K188" s="222" t="s">
        <v>135</v>
      </c>
      <c r="L188" s="71"/>
      <c r="M188" s="227" t="s">
        <v>21</v>
      </c>
      <c r="N188" s="228" t="s">
        <v>42</v>
      </c>
      <c r="O188" s="46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3" t="s">
        <v>136</v>
      </c>
      <c r="AT188" s="23" t="s">
        <v>131</v>
      </c>
      <c r="AU188" s="23" t="s">
        <v>81</v>
      </c>
      <c r="AY188" s="23" t="s">
        <v>129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79</v>
      </c>
      <c r="BK188" s="231">
        <f>ROUND(I188*H188,2)</f>
        <v>0</v>
      </c>
      <c r="BL188" s="23" t="s">
        <v>136</v>
      </c>
      <c r="BM188" s="23" t="s">
        <v>903</v>
      </c>
    </row>
    <row r="189" s="11" customFormat="1">
      <c r="B189" s="232"/>
      <c r="C189" s="233"/>
      <c r="D189" s="234" t="s">
        <v>141</v>
      </c>
      <c r="E189" s="235" t="s">
        <v>21</v>
      </c>
      <c r="F189" s="236" t="s">
        <v>904</v>
      </c>
      <c r="G189" s="233"/>
      <c r="H189" s="235" t="s">
        <v>21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141</v>
      </c>
      <c r="AU189" s="242" t="s">
        <v>81</v>
      </c>
      <c r="AV189" s="11" t="s">
        <v>79</v>
      </c>
      <c r="AW189" s="11" t="s">
        <v>35</v>
      </c>
      <c r="AX189" s="11" t="s">
        <v>71</v>
      </c>
      <c r="AY189" s="242" t="s">
        <v>129</v>
      </c>
    </row>
    <row r="190" s="12" customFormat="1">
      <c r="B190" s="243"/>
      <c r="C190" s="244"/>
      <c r="D190" s="234" t="s">
        <v>141</v>
      </c>
      <c r="E190" s="245" t="s">
        <v>21</v>
      </c>
      <c r="F190" s="246" t="s">
        <v>905</v>
      </c>
      <c r="G190" s="244"/>
      <c r="H190" s="247">
        <v>544.17999999999995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141</v>
      </c>
      <c r="AU190" s="253" t="s">
        <v>81</v>
      </c>
      <c r="AV190" s="12" t="s">
        <v>81</v>
      </c>
      <c r="AW190" s="12" t="s">
        <v>35</v>
      </c>
      <c r="AX190" s="12" t="s">
        <v>71</v>
      </c>
      <c r="AY190" s="253" t="s">
        <v>129</v>
      </c>
    </row>
    <row r="191" s="11" customFormat="1">
      <c r="B191" s="232"/>
      <c r="C191" s="233"/>
      <c r="D191" s="234" t="s">
        <v>141</v>
      </c>
      <c r="E191" s="235" t="s">
        <v>21</v>
      </c>
      <c r="F191" s="236" t="s">
        <v>906</v>
      </c>
      <c r="G191" s="233"/>
      <c r="H191" s="235" t="s">
        <v>21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141</v>
      </c>
      <c r="AU191" s="242" t="s">
        <v>81</v>
      </c>
      <c r="AV191" s="11" t="s">
        <v>79</v>
      </c>
      <c r="AW191" s="11" t="s">
        <v>35</v>
      </c>
      <c r="AX191" s="11" t="s">
        <v>71</v>
      </c>
      <c r="AY191" s="242" t="s">
        <v>129</v>
      </c>
    </row>
    <row r="192" s="12" customFormat="1">
      <c r="B192" s="243"/>
      <c r="C192" s="244"/>
      <c r="D192" s="234" t="s">
        <v>141</v>
      </c>
      <c r="E192" s="245" t="s">
        <v>21</v>
      </c>
      <c r="F192" s="246" t="s">
        <v>907</v>
      </c>
      <c r="G192" s="244"/>
      <c r="H192" s="247">
        <v>-26.260000000000002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141</v>
      </c>
      <c r="AU192" s="253" t="s">
        <v>81</v>
      </c>
      <c r="AV192" s="12" t="s">
        <v>81</v>
      </c>
      <c r="AW192" s="12" t="s">
        <v>35</v>
      </c>
      <c r="AX192" s="12" t="s">
        <v>71</v>
      </c>
      <c r="AY192" s="253" t="s">
        <v>129</v>
      </c>
    </row>
    <row r="193" s="11" customFormat="1">
      <c r="B193" s="232"/>
      <c r="C193" s="233"/>
      <c r="D193" s="234" t="s">
        <v>141</v>
      </c>
      <c r="E193" s="235" t="s">
        <v>21</v>
      </c>
      <c r="F193" s="236" t="s">
        <v>908</v>
      </c>
      <c r="G193" s="233"/>
      <c r="H193" s="235" t="s">
        <v>21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141</v>
      </c>
      <c r="AU193" s="242" t="s">
        <v>81</v>
      </c>
      <c r="AV193" s="11" t="s">
        <v>79</v>
      </c>
      <c r="AW193" s="11" t="s">
        <v>35</v>
      </c>
      <c r="AX193" s="11" t="s">
        <v>71</v>
      </c>
      <c r="AY193" s="242" t="s">
        <v>129</v>
      </c>
    </row>
    <row r="194" s="12" customFormat="1">
      <c r="B194" s="243"/>
      <c r="C194" s="244"/>
      <c r="D194" s="234" t="s">
        <v>141</v>
      </c>
      <c r="E194" s="245" t="s">
        <v>21</v>
      </c>
      <c r="F194" s="246" t="s">
        <v>909</v>
      </c>
      <c r="G194" s="244"/>
      <c r="H194" s="247">
        <v>-45.759999999999998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141</v>
      </c>
      <c r="AU194" s="253" t="s">
        <v>81</v>
      </c>
      <c r="AV194" s="12" t="s">
        <v>81</v>
      </c>
      <c r="AW194" s="12" t="s">
        <v>35</v>
      </c>
      <c r="AX194" s="12" t="s">
        <v>71</v>
      </c>
      <c r="AY194" s="253" t="s">
        <v>129</v>
      </c>
    </row>
    <row r="195" s="11" customFormat="1">
      <c r="B195" s="232"/>
      <c r="C195" s="233"/>
      <c r="D195" s="234" t="s">
        <v>141</v>
      </c>
      <c r="E195" s="235" t="s">
        <v>21</v>
      </c>
      <c r="F195" s="236" t="s">
        <v>910</v>
      </c>
      <c r="G195" s="233"/>
      <c r="H195" s="235" t="s">
        <v>21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141</v>
      </c>
      <c r="AU195" s="242" t="s">
        <v>81</v>
      </c>
      <c r="AV195" s="11" t="s">
        <v>79</v>
      </c>
      <c r="AW195" s="11" t="s">
        <v>35</v>
      </c>
      <c r="AX195" s="11" t="s">
        <v>71</v>
      </c>
      <c r="AY195" s="242" t="s">
        <v>129</v>
      </c>
    </row>
    <row r="196" s="12" customFormat="1">
      <c r="B196" s="243"/>
      <c r="C196" s="244"/>
      <c r="D196" s="234" t="s">
        <v>141</v>
      </c>
      <c r="E196" s="245" t="s">
        <v>21</v>
      </c>
      <c r="F196" s="246" t="s">
        <v>911</v>
      </c>
      <c r="G196" s="244"/>
      <c r="H196" s="247">
        <v>11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141</v>
      </c>
      <c r="AU196" s="253" t="s">
        <v>81</v>
      </c>
      <c r="AV196" s="12" t="s">
        <v>81</v>
      </c>
      <c r="AW196" s="12" t="s">
        <v>35</v>
      </c>
      <c r="AX196" s="12" t="s">
        <v>71</v>
      </c>
      <c r="AY196" s="253" t="s">
        <v>129</v>
      </c>
    </row>
    <row r="197" s="13" customFormat="1">
      <c r="B197" s="254"/>
      <c r="C197" s="255"/>
      <c r="D197" s="234" t="s">
        <v>141</v>
      </c>
      <c r="E197" s="256" t="s">
        <v>21</v>
      </c>
      <c r="F197" s="257" t="s">
        <v>161</v>
      </c>
      <c r="G197" s="255"/>
      <c r="H197" s="258">
        <v>483.16000000000002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AT197" s="264" t="s">
        <v>141</v>
      </c>
      <c r="AU197" s="264" t="s">
        <v>81</v>
      </c>
      <c r="AV197" s="13" t="s">
        <v>136</v>
      </c>
      <c r="AW197" s="13" t="s">
        <v>35</v>
      </c>
      <c r="AX197" s="13" t="s">
        <v>79</v>
      </c>
      <c r="AY197" s="264" t="s">
        <v>129</v>
      </c>
    </row>
    <row r="198" s="1" customFormat="1" ht="38.25" customHeight="1">
      <c r="B198" s="45"/>
      <c r="C198" s="220" t="s">
        <v>9</v>
      </c>
      <c r="D198" s="220" t="s">
        <v>131</v>
      </c>
      <c r="E198" s="221" t="s">
        <v>219</v>
      </c>
      <c r="F198" s="222" t="s">
        <v>220</v>
      </c>
      <c r="G198" s="223" t="s">
        <v>204</v>
      </c>
      <c r="H198" s="224">
        <v>136.04499999999999</v>
      </c>
      <c r="I198" s="225"/>
      <c r="J198" s="226">
        <f>ROUND(I198*H198,2)</f>
        <v>0</v>
      </c>
      <c r="K198" s="222" t="s">
        <v>135</v>
      </c>
      <c r="L198" s="71"/>
      <c r="M198" s="227" t="s">
        <v>21</v>
      </c>
      <c r="N198" s="228" t="s">
        <v>42</v>
      </c>
      <c r="O198" s="46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" t="s">
        <v>136</v>
      </c>
      <c r="AT198" s="23" t="s">
        <v>131</v>
      </c>
      <c r="AU198" s="23" t="s">
        <v>81</v>
      </c>
      <c r="AY198" s="23" t="s">
        <v>129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79</v>
      </c>
      <c r="BK198" s="231">
        <f>ROUND(I198*H198,2)</f>
        <v>0</v>
      </c>
      <c r="BL198" s="23" t="s">
        <v>136</v>
      </c>
      <c r="BM198" s="23" t="s">
        <v>912</v>
      </c>
    </row>
    <row r="199" s="11" customFormat="1">
      <c r="B199" s="232"/>
      <c r="C199" s="233"/>
      <c r="D199" s="234" t="s">
        <v>141</v>
      </c>
      <c r="E199" s="235" t="s">
        <v>21</v>
      </c>
      <c r="F199" s="236" t="s">
        <v>913</v>
      </c>
      <c r="G199" s="233"/>
      <c r="H199" s="235" t="s">
        <v>21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141</v>
      </c>
      <c r="AU199" s="242" t="s">
        <v>81</v>
      </c>
      <c r="AV199" s="11" t="s">
        <v>79</v>
      </c>
      <c r="AW199" s="11" t="s">
        <v>35</v>
      </c>
      <c r="AX199" s="11" t="s">
        <v>71</v>
      </c>
      <c r="AY199" s="242" t="s">
        <v>129</v>
      </c>
    </row>
    <row r="200" s="12" customFormat="1">
      <c r="B200" s="243"/>
      <c r="C200" s="244"/>
      <c r="D200" s="234" t="s">
        <v>141</v>
      </c>
      <c r="E200" s="245" t="s">
        <v>21</v>
      </c>
      <c r="F200" s="246" t="s">
        <v>914</v>
      </c>
      <c r="G200" s="244"/>
      <c r="H200" s="247">
        <v>136.04499999999999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AT200" s="253" t="s">
        <v>141</v>
      </c>
      <c r="AU200" s="253" t="s">
        <v>81</v>
      </c>
      <c r="AV200" s="12" t="s">
        <v>81</v>
      </c>
      <c r="AW200" s="12" t="s">
        <v>35</v>
      </c>
      <c r="AX200" s="12" t="s">
        <v>79</v>
      </c>
      <c r="AY200" s="253" t="s">
        <v>129</v>
      </c>
    </row>
    <row r="201" s="1" customFormat="1" ht="38.25" customHeight="1">
      <c r="B201" s="45"/>
      <c r="C201" s="220" t="s">
        <v>252</v>
      </c>
      <c r="D201" s="220" t="s">
        <v>131</v>
      </c>
      <c r="E201" s="221" t="s">
        <v>225</v>
      </c>
      <c r="F201" s="222" t="s">
        <v>226</v>
      </c>
      <c r="G201" s="223" t="s">
        <v>204</v>
      </c>
      <c r="H201" s="224">
        <v>244.881</v>
      </c>
      <c r="I201" s="225"/>
      <c r="J201" s="226">
        <f>ROUND(I201*H201,2)</f>
        <v>0</v>
      </c>
      <c r="K201" s="222" t="s">
        <v>135</v>
      </c>
      <c r="L201" s="71"/>
      <c r="M201" s="227" t="s">
        <v>21</v>
      </c>
      <c r="N201" s="228" t="s">
        <v>42</v>
      </c>
      <c r="O201" s="4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AR201" s="23" t="s">
        <v>136</v>
      </c>
      <c r="AT201" s="23" t="s">
        <v>131</v>
      </c>
      <c r="AU201" s="23" t="s">
        <v>81</v>
      </c>
      <c r="AY201" s="23" t="s">
        <v>129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79</v>
      </c>
      <c r="BK201" s="231">
        <f>ROUND(I201*H201,2)</f>
        <v>0</v>
      </c>
      <c r="BL201" s="23" t="s">
        <v>136</v>
      </c>
      <c r="BM201" s="23" t="s">
        <v>915</v>
      </c>
    </row>
    <row r="202" s="1" customFormat="1" ht="38.25" customHeight="1">
      <c r="B202" s="45"/>
      <c r="C202" s="220" t="s">
        <v>258</v>
      </c>
      <c r="D202" s="220" t="s">
        <v>131</v>
      </c>
      <c r="E202" s="221" t="s">
        <v>916</v>
      </c>
      <c r="F202" s="222" t="s">
        <v>917</v>
      </c>
      <c r="G202" s="223" t="s">
        <v>204</v>
      </c>
      <c r="H202" s="224">
        <v>108.836</v>
      </c>
      <c r="I202" s="225"/>
      <c r="J202" s="226">
        <f>ROUND(I202*H202,2)</f>
        <v>0</v>
      </c>
      <c r="K202" s="222" t="s">
        <v>135</v>
      </c>
      <c r="L202" s="71"/>
      <c r="M202" s="227" t="s">
        <v>21</v>
      </c>
      <c r="N202" s="228" t="s">
        <v>42</v>
      </c>
      <c r="O202" s="46"/>
      <c r="P202" s="229">
        <f>O202*H202</f>
        <v>0</v>
      </c>
      <c r="Q202" s="229">
        <v>0.010460000000000001</v>
      </c>
      <c r="R202" s="229">
        <f>Q202*H202</f>
        <v>1.13842456</v>
      </c>
      <c r="S202" s="229">
        <v>0</v>
      </c>
      <c r="T202" s="230">
        <f>S202*H202</f>
        <v>0</v>
      </c>
      <c r="AR202" s="23" t="s">
        <v>136</v>
      </c>
      <c r="AT202" s="23" t="s">
        <v>131</v>
      </c>
      <c r="AU202" s="23" t="s">
        <v>81</v>
      </c>
      <c r="AY202" s="23" t="s">
        <v>129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79</v>
      </c>
      <c r="BK202" s="231">
        <f>ROUND(I202*H202,2)</f>
        <v>0</v>
      </c>
      <c r="BL202" s="23" t="s">
        <v>136</v>
      </c>
      <c r="BM202" s="23" t="s">
        <v>918</v>
      </c>
    </row>
    <row r="203" s="11" customFormat="1">
      <c r="B203" s="232"/>
      <c r="C203" s="233"/>
      <c r="D203" s="234" t="s">
        <v>141</v>
      </c>
      <c r="E203" s="235" t="s">
        <v>21</v>
      </c>
      <c r="F203" s="236" t="s">
        <v>919</v>
      </c>
      <c r="G203" s="233"/>
      <c r="H203" s="235" t="s">
        <v>21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141</v>
      </c>
      <c r="AU203" s="242" t="s">
        <v>81</v>
      </c>
      <c r="AV203" s="11" t="s">
        <v>79</v>
      </c>
      <c r="AW203" s="11" t="s">
        <v>35</v>
      </c>
      <c r="AX203" s="11" t="s">
        <v>71</v>
      </c>
      <c r="AY203" s="242" t="s">
        <v>129</v>
      </c>
    </row>
    <row r="204" s="11" customFormat="1">
      <c r="B204" s="232"/>
      <c r="C204" s="233"/>
      <c r="D204" s="234" t="s">
        <v>141</v>
      </c>
      <c r="E204" s="235" t="s">
        <v>21</v>
      </c>
      <c r="F204" s="236" t="s">
        <v>913</v>
      </c>
      <c r="G204" s="233"/>
      <c r="H204" s="235" t="s">
        <v>21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141</v>
      </c>
      <c r="AU204" s="242" t="s">
        <v>81</v>
      </c>
      <c r="AV204" s="11" t="s">
        <v>79</v>
      </c>
      <c r="AW204" s="11" t="s">
        <v>35</v>
      </c>
      <c r="AX204" s="11" t="s">
        <v>71</v>
      </c>
      <c r="AY204" s="242" t="s">
        <v>129</v>
      </c>
    </row>
    <row r="205" s="12" customFormat="1">
      <c r="B205" s="243"/>
      <c r="C205" s="244"/>
      <c r="D205" s="234" t="s">
        <v>141</v>
      </c>
      <c r="E205" s="245" t="s">
        <v>21</v>
      </c>
      <c r="F205" s="246" t="s">
        <v>920</v>
      </c>
      <c r="G205" s="244"/>
      <c r="H205" s="247">
        <v>108.836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141</v>
      </c>
      <c r="AU205" s="253" t="s">
        <v>81</v>
      </c>
      <c r="AV205" s="12" t="s">
        <v>81</v>
      </c>
      <c r="AW205" s="12" t="s">
        <v>35</v>
      </c>
      <c r="AX205" s="12" t="s">
        <v>79</v>
      </c>
      <c r="AY205" s="253" t="s">
        <v>129</v>
      </c>
    </row>
    <row r="206" s="1" customFormat="1" ht="25.5" customHeight="1">
      <c r="B206" s="45"/>
      <c r="C206" s="220" t="s">
        <v>263</v>
      </c>
      <c r="D206" s="220" t="s">
        <v>131</v>
      </c>
      <c r="E206" s="221" t="s">
        <v>921</v>
      </c>
      <c r="F206" s="222" t="s">
        <v>922</v>
      </c>
      <c r="G206" s="223" t="s">
        <v>134</v>
      </c>
      <c r="H206" s="224">
        <v>1213.9400000000001</v>
      </c>
      <c r="I206" s="225"/>
      <c r="J206" s="226">
        <f>ROUND(I206*H206,2)</f>
        <v>0</v>
      </c>
      <c r="K206" s="222" t="s">
        <v>135</v>
      </c>
      <c r="L206" s="71"/>
      <c r="M206" s="227" t="s">
        <v>21</v>
      </c>
      <c r="N206" s="228" t="s">
        <v>42</v>
      </c>
      <c r="O206" s="46"/>
      <c r="P206" s="229">
        <f>O206*H206</f>
        <v>0</v>
      </c>
      <c r="Q206" s="229">
        <v>0.00084999999999999995</v>
      </c>
      <c r="R206" s="229">
        <f>Q206*H206</f>
        <v>1.031849</v>
      </c>
      <c r="S206" s="229">
        <v>0</v>
      </c>
      <c r="T206" s="230">
        <f>S206*H206</f>
        <v>0</v>
      </c>
      <c r="AR206" s="23" t="s">
        <v>136</v>
      </c>
      <c r="AT206" s="23" t="s">
        <v>131</v>
      </c>
      <c r="AU206" s="23" t="s">
        <v>81</v>
      </c>
      <c r="AY206" s="23" t="s">
        <v>129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3" t="s">
        <v>79</v>
      </c>
      <c r="BK206" s="231">
        <f>ROUND(I206*H206,2)</f>
        <v>0</v>
      </c>
      <c r="BL206" s="23" t="s">
        <v>136</v>
      </c>
      <c r="BM206" s="23" t="s">
        <v>923</v>
      </c>
    </row>
    <row r="207" s="11" customFormat="1">
      <c r="B207" s="232"/>
      <c r="C207" s="233"/>
      <c r="D207" s="234" t="s">
        <v>141</v>
      </c>
      <c r="E207" s="235" t="s">
        <v>21</v>
      </c>
      <c r="F207" s="236" t="s">
        <v>924</v>
      </c>
      <c r="G207" s="233"/>
      <c r="H207" s="235" t="s">
        <v>21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141</v>
      </c>
      <c r="AU207" s="242" t="s">
        <v>81</v>
      </c>
      <c r="AV207" s="11" t="s">
        <v>79</v>
      </c>
      <c r="AW207" s="11" t="s">
        <v>35</v>
      </c>
      <c r="AX207" s="11" t="s">
        <v>71</v>
      </c>
      <c r="AY207" s="242" t="s">
        <v>129</v>
      </c>
    </row>
    <row r="208" s="12" customFormat="1">
      <c r="B208" s="243"/>
      <c r="C208" s="244"/>
      <c r="D208" s="234" t="s">
        <v>141</v>
      </c>
      <c r="E208" s="245" t="s">
        <v>21</v>
      </c>
      <c r="F208" s="246" t="s">
        <v>925</v>
      </c>
      <c r="G208" s="244"/>
      <c r="H208" s="247">
        <v>1213.9400000000001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141</v>
      </c>
      <c r="AU208" s="253" t="s">
        <v>81</v>
      </c>
      <c r="AV208" s="12" t="s">
        <v>81</v>
      </c>
      <c r="AW208" s="12" t="s">
        <v>35</v>
      </c>
      <c r="AX208" s="12" t="s">
        <v>79</v>
      </c>
      <c r="AY208" s="253" t="s">
        <v>129</v>
      </c>
    </row>
    <row r="209" s="1" customFormat="1" ht="38.25" customHeight="1">
      <c r="B209" s="45"/>
      <c r="C209" s="220" t="s">
        <v>269</v>
      </c>
      <c r="D209" s="220" t="s">
        <v>131</v>
      </c>
      <c r="E209" s="221" t="s">
        <v>926</v>
      </c>
      <c r="F209" s="222" t="s">
        <v>927</v>
      </c>
      <c r="G209" s="223" t="s">
        <v>134</v>
      </c>
      <c r="H209" s="224">
        <v>1213.9400000000001</v>
      </c>
      <c r="I209" s="225"/>
      <c r="J209" s="226">
        <f>ROUND(I209*H209,2)</f>
        <v>0</v>
      </c>
      <c r="K209" s="222" t="s">
        <v>135</v>
      </c>
      <c r="L209" s="71"/>
      <c r="M209" s="227" t="s">
        <v>21</v>
      </c>
      <c r="N209" s="228" t="s">
        <v>42</v>
      </c>
      <c r="O209" s="46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AR209" s="23" t="s">
        <v>136</v>
      </c>
      <c r="AT209" s="23" t="s">
        <v>131</v>
      </c>
      <c r="AU209" s="23" t="s">
        <v>81</v>
      </c>
      <c r="AY209" s="23" t="s">
        <v>129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79</v>
      </c>
      <c r="BK209" s="231">
        <f>ROUND(I209*H209,2)</f>
        <v>0</v>
      </c>
      <c r="BL209" s="23" t="s">
        <v>136</v>
      </c>
      <c r="BM209" s="23" t="s">
        <v>928</v>
      </c>
    </row>
    <row r="210" s="1" customFormat="1" ht="38.25" customHeight="1">
      <c r="B210" s="45"/>
      <c r="C210" s="220" t="s">
        <v>274</v>
      </c>
      <c r="D210" s="220" t="s">
        <v>131</v>
      </c>
      <c r="E210" s="221" t="s">
        <v>241</v>
      </c>
      <c r="F210" s="222" t="s">
        <v>242</v>
      </c>
      <c r="G210" s="223" t="s">
        <v>204</v>
      </c>
      <c r="H210" s="224">
        <v>61.920999999999999</v>
      </c>
      <c r="I210" s="225"/>
      <c r="J210" s="226">
        <f>ROUND(I210*H210,2)</f>
        <v>0</v>
      </c>
      <c r="K210" s="222" t="s">
        <v>135</v>
      </c>
      <c r="L210" s="71"/>
      <c r="M210" s="227" t="s">
        <v>21</v>
      </c>
      <c r="N210" s="228" t="s">
        <v>42</v>
      </c>
      <c r="O210" s="4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AR210" s="23" t="s">
        <v>136</v>
      </c>
      <c r="AT210" s="23" t="s">
        <v>131</v>
      </c>
      <c r="AU210" s="23" t="s">
        <v>81</v>
      </c>
      <c r="AY210" s="23" t="s">
        <v>129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3" t="s">
        <v>79</v>
      </c>
      <c r="BK210" s="231">
        <f>ROUND(I210*H210,2)</f>
        <v>0</v>
      </c>
      <c r="BL210" s="23" t="s">
        <v>136</v>
      </c>
      <c r="BM210" s="23" t="s">
        <v>929</v>
      </c>
    </row>
    <row r="211" s="11" customFormat="1">
      <c r="B211" s="232"/>
      <c r="C211" s="233"/>
      <c r="D211" s="234" t="s">
        <v>141</v>
      </c>
      <c r="E211" s="235" t="s">
        <v>21</v>
      </c>
      <c r="F211" s="236" t="s">
        <v>930</v>
      </c>
      <c r="G211" s="233"/>
      <c r="H211" s="235" t="s">
        <v>21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AT211" s="242" t="s">
        <v>141</v>
      </c>
      <c r="AU211" s="242" t="s">
        <v>81</v>
      </c>
      <c r="AV211" s="11" t="s">
        <v>79</v>
      </c>
      <c r="AW211" s="11" t="s">
        <v>35</v>
      </c>
      <c r="AX211" s="11" t="s">
        <v>71</v>
      </c>
      <c r="AY211" s="242" t="s">
        <v>129</v>
      </c>
    </row>
    <row r="212" s="12" customFormat="1">
      <c r="B212" s="243"/>
      <c r="C212" s="244"/>
      <c r="D212" s="234" t="s">
        <v>141</v>
      </c>
      <c r="E212" s="245" t="s">
        <v>21</v>
      </c>
      <c r="F212" s="246" t="s">
        <v>931</v>
      </c>
      <c r="G212" s="244"/>
      <c r="H212" s="247">
        <v>61.920999999999999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141</v>
      </c>
      <c r="AU212" s="253" t="s">
        <v>81</v>
      </c>
      <c r="AV212" s="12" t="s">
        <v>81</v>
      </c>
      <c r="AW212" s="12" t="s">
        <v>35</v>
      </c>
      <c r="AX212" s="12" t="s">
        <v>79</v>
      </c>
      <c r="AY212" s="253" t="s">
        <v>129</v>
      </c>
    </row>
    <row r="213" s="1" customFormat="1" ht="38.25" customHeight="1">
      <c r="B213" s="45"/>
      <c r="C213" s="220" t="s">
        <v>279</v>
      </c>
      <c r="D213" s="220" t="s">
        <v>131</v>
      </c>
      <c r="E213" s="221" t="s">
        <v>932</v>
      </c>
      <c r="F213" s="222" t="s">
        <v>933</v>
      </c>
      <c r="G213" s="223" t="s">
        <v>204</v>
      </c>
      <c r="H213" s="224">
        <v>557.28499999999997</v>
      </c>
      <c r="I213" s="225"/>
      <c r="J213" s="226">
        <f>ROUND(I213*H213,2)</f>
        <v>0</v>
      </c>
      <c r="K213" s="222" t="s">
        <v>135</v>
      </c>
      <c r="L213" s="71"/>
      <c r="M213" s="227" t="s">
        <v>21</v>
      </c>
      <c r="N213" s="228" t="s">
        <v>42</v>
      </c>
      <c r="O213" s="46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AR213" s="23" t="s">
        <v>136</v>
      </c>
      <c r="AT213" s="23" t="s">
        <v>131</v>
      </c>
      <c r="AU213" s="23" t="s">
        <v>81</v>
      </c>
      <c r="AY213" s="23" t="s">
        <v>129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3" t="s">
        <v>79</v>
      </c>
      <c r="BK213" s="231">
        <f>ROUND(I213*H213,2)</f>
        <v>0</v>
      </c>
      <c r="BL213" s="23" t="s">
        <v>136</v>
      </c>
      <c r="BM213" s="23" t="s">
        <v>934</v>
      </c>
    </row>
    <row r="214" s="11" customFormat="1">
      <c r="B214" s="232"/>
      <c r="C214" s="233"/>
      <c r="D214" s="234" t="s">
        <v>141</v>
      </c>
      <c r="E214" s="235" t="s">
        <v>21</v>
      </c>
      <c r="F214" s="236" t="s">
        <v>935</v>
      </c>
      <c r="G214" s="233"/>
      <c r="H214" s="235" t="s">
        <v>21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141</v>
      </c>
      <c r="AU214" s="242" t="s">
        <v>81</v>
      </c>
      <c r="AV214" s="11" t="s">
        <v>79</v>
      </c>
      <c r="AW214" s="11" t="s">
        <v>35</v>
      </c>
      <c r="AX214" s="11" t="s">
        <v>71</v>
      </c>
      <c r="AY214" s="242" t="s">
        <v>129</v>
      </c>
    </row>
    <row r="215" s="12" customFormat="1">
      <c r="B215" s="243"/>
      <c r="C215" s="244"/>
      <c r="D215" s="234" t="s">
        <v>141</v>
      </c>
      <c r="E215" s="245" t="s">
        <v>21</v>
      </c>
      <c r="F215" s="246" t="s">
        <v>936</v>
      </c>
      <c r="G215" s="244"/>
      <c r="H215" s="247">
        <v>557.28499999999997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141</v>
      </c>
      <c r="AU215" s="253" t="s">
        <v>81</v>
      </c>
      <c r="AV215" s="12" t="s">
        <v>81</v>
      </c>
      <c r="AW215" s="12" t="s">
        <v>35</v>
      </c>
      <c r="AX215" s="12" t="s">
        <v>79</v>
      </c>
      <c r="AY215" s="253" t="s">
        <v>129</v>
      </c>
    </row>
    <row r="216" s="1" customFormat="1" ht="38.25" customHeight="1">
      <c r="B216" s="45"/>
      <c r="C216" s="220" t="s">
        <v>284</v>
      </c>
      <c r="D216" s="220" t="s">
        <v>131</v>
      </c>
      <c r="E216" s="221" t="s">
        <v>937</v>
      </c>
      <c r="F216" s="222" t="s">
        <v>938</v>
      </c>
      <c r="G216" s="223" t="s">
        <v>204</v>
      </c>
      <c r="H216" s="224">
        <v>108.836</v>
      </c>
      <c r="I216" s="225"/>
      <c r="J216" s="226">
        <f>ROUND(I216*H216,2)</f>
        <v>0</v>
      </c>
      <c r="K216" s="222" t="s">
        <v>135</v>
      </c>
      <c r="L216" s="71"/>
      <c r="M216" s="227" t="s">
        <v>21</v>
      </c>
      <c r="N216" s="228" t="s">
        <v>42</v>
      </c>
      <c r="O216" s="46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AR216" s="23" t="s">
        <v>136</v>
      </c>
      <c r="AT216" s="23" t="s">
        <v>131</v>
      </c>
      <c r="AU216" s="23" t="s">
        <v>81</v>
      </c>
      <c r="AY216" s="23" t="s">
        <v>129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79</v>
      </c>
      <c r="BK216" s="231">
        <f>ROUND(I216*H216,2)</f>
        <v>0</v>
      </c>
      <c r="BL216" s="23" t="s">
        <v>136</v>
      </c>
      <c r="BM216" s="23" t="s">
        <v>939</v>
      </c>
    </row>
    <row r="217" s="12" customFormat="1">
      <c r="B217" s="243"/>
      <c r="C217" s="244"/>
      <c r="D217" s="234" t="s">
        <v>141</v>
      </c>
      <c r="E217" s="245" t="s">
        <v>21</v>
      </c>
      <c r="F217" s="246" t="s">
        <v>940</v>
      </c>
      <c r="G217" s="244"/>
      <c r="H217" s="247">
        <v>108.836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AT217" s="253" t="s">
        <v>141</v>
      </c>
      <c r="AU217" s="253" t="s">
        <v>81</v>
      </c>
      <c r="AV217" s="12" t="s">
        <v>81</v>
      </c>
      <c r="AW217" s="12" t="s">
        <v>35</v>
      </c>
      <c r="AX217" s="12" t="s">
        <v>79</v>
      </c>
      <c r="AY217" s="253" t="s">
        <v>129</v>
      </c>
    </row>
    <row r="218" s="1" customFormat="1" ht="38.25" customHeight="1">
      <c r="B218" s="45"/>
      <c r="C218" s="220" t="s">
        <v>290</v>
      </c>
      <c r="D218" s="220" t="s">
        <v>131</v>
      </c>
      <c r="E218" s="221" t="s">
        <v>246</v>
      </c>
      <c r="F218" s="222" t="s">
        <v>247</v>
      </c>
      <c r="G218" s="223" t="s">
        <v>204</v>
      </c>
      <c r="H218" s="224">
        <v>619.20500000000004</v>
      </c>
      <c r="I218" s="225"/>
      <c r="J218" s="226">
        <f>ROUND(I218*H218,2)</f>
        <v>0</v>
      </c>
      <c r="K218" s="222" t="s">
        <v>135</v>
      </c>
      <c r="L218" s="71"/>
      <c r="M218" s="227" t="s">
        <v>21</v>
      </c>
      <c r="N218" s="228" t="s">
        <v>42</v>
      </c>
      <c r="O218" s="46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AR218" s="23" t="s">
        <v>136</v>
      </c>
      <c r="AT218" s="23" t="s">
        <v>131</v>
      </c>
      <c r="AU218" s="23" t="s">
        <v>81</v>
      </c>
      <c r="AY218" s="23" t="s">
        <v>129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79</v>
      </c>
      <c r="BK218" s="231">
        <f>ROUND(I218*H218,2)</f>
        <v>0</v>
      </c>
      <c r="BL218" s="23" t="s">
        <v>136</v>
      </c>
      <c r="BM218" s="23" t="s">
        <v>941</v>
      </c>
    </row>
    <row r="219" s="12" customFormat="1">
      <c r="B219" s="243"/>
      <c r="C219" s="244"/>
      <c r="D219" s="234" t="s">
        <v>141</v>
      </c>
      <c r="E219" s="245" t="s">
        <v>21</v>
      </c>
      <c r="F219" s="246" t="s">
        <v>21</v>
      </c>
      <c r="G219" s="244"/>
      <c r="H219" s="247">
        <v>0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141</v>
      </c>
      <c r="AU219" s="253" t="s">
        <v>81</v>
      </c>
      <c r="AV219" s="12" t="s">
        <v>81</v>
      </c>
      <c r="AW219" s="12" t="s">
        <v>35</v>
      </c>
      <c r="AX219" s="12" t="s">
        <v>71</v>
      </c>
      <c r="AY219" s="253" t="s">
        <v>129</v>
      </c>
    </row>
    <row r="220" s="12" customFormat="1">
      <c r="B220" s="243"/>
      <c r="C220" s="244"/>
      <c r="D220" s="234" t="s">
        <v>141</v>
      </c>
      <c r="E220" s="245" t="s">
        <v>21</v>
      </c>
      <c r="F220" s="246" t="s">
        <v>942</v>
      </c>
      <c r="G220" s="244"/>
      <c r="H220" s="247">
        <v>619.20500000000004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141</v>
      </c>
      <c r="AU220" s="253" t="s">
        <v>81</v>
      </c>
      <c r="AV220" s="12" t="s">
        <v>81</v>
      </c>
      <c r="AW220" s="12" t="s">
        <v>35</v>
      </c>
      <c r="AX220" s="12" t="s">
        <v>79</v>
      </c>
      <c r="AY220" s="253" t="s">
        <v>129</v>
      </c>
    </row>
    <row r="221" s="1" customFormat="1" ht="38.25" customHeight="1">
      <c r="B221" s="45"/>
      <c r="C221" s="220" t="s">
        <v>295</v>
      </c>
      <c r="D221" s="220" t="s">
        <v>131</v>
      </c>
      <c r="E221" s="221" t="s">
        <v>943</v>
      </c>
      <c r="F221" s="222" t="s">
        <v>944</v>
      </c>
      <c r="G221" s="223" t="s">
        <v>204</v>
      </c>
      <c r="H221" s="224">
        <v>108.836</v>
      </c>
      <c r="I221" s="225"/>
      <c r="J221" s="226">
        <f>ROUND(I221*H221,2)</f>
        <v>0</v>
      </c>
      <c r="K221" s="222" t="s">
        <v>135</v>
      </c>
      <c r="L221" s="71"/>
      <c r="M221" s="227" t="s">
        <v>21</v>
      </c>
      <c r="N221" s="228" t="s">
        <v>42</v>
      </c>
      <c r="O221" s="46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AR221" s="23" t="s">
        <v>136</v>
      </c>
      <c r="AT221" s="23" t="s">
        <v>131</v>
      </c>
      <c r="AU221" s="23" t="s">
        <v>81</v>
      </c>
      <c r="AY221" s="23" t="s">
        <v>129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79</v>
      </c>
      <c r="BK221" s="231">
        <f>ROUND(I221*H221,2)</f>
        <v>0</v>
      </c>
      <c r="BL221" s="23" t="s">
        <v>136</v>
      </c>
      <c r="BM221" s="23" t="s">
        <v>945</v>
      </c>
    </row>
    <row r="222" s="12" customFormat="1">
      <c r="B222" s="243"/>
      <c r="C222" s="244"/>
      <c r="D222" s="234" t="s">
        <v>141</v>
      </c>
      <c r="E222" s="245" t="s">
        <v>21</v>
      </c>
      <c r="F222" s="246" t="s">
        <v>940</v>
      </c>
      <c r="G222" s="244"/>
      <c r="H222" s="247">
        <v>108.836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141</v>
      </c>
      <c r="AU222" s="253" t="s">
        <v>81</v>
      </c>
      <c r="AV222" s="12" t="s">
        <v>81</v>
      </c>
      <c r="AW222" s="12" t="s">
        <v>35</v>
      </c>
      <c r="AX222" s="12" t="s">
        <v>79</v>
      </c>
      <c r="AY222" s="253" t="s">
        <v>129</v>
      </c>
    </row>
    <row r="223" s="1" customFormat="1" ht="16.5" customHeight="1">
      <c r="B223" s="45"/>
      <c r="C223" s="220" t="s">
        <v>301</v>
      </c>
      <c r="D223" s="220" t="s">
        <v>131</v>
      </c>
      <c r="E223" s="221" t="s">
        <v>249</v>
      </c>
      <c r="F223" s="222" t="s">
        <v>250</v>
      </c>
      <c r="G223" s="223" t="s">
        <v>204</v>
      </c>
      <c r="H223" s="224">
        <v>728.04100000000005</v>
      </c>
      <c r="I223" s="225"/>
      <c r="J223" s="226">
        <f>ROUND(I223*H223,2)</f>
        <v>0</v>
      </c>
      <c r="K223" s="222" t="s">
        <v>135</v>
      </c>
      <c r="L223" s="71"/>
      <c r="M223" s="227" t="s">
        <v>21</v>
      </c>
      <c r="N223" s="228" t="s">
        <v>42</v>
      </c>
      <c r="O223" s="46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AR223" s="23" t="s">
        <v>136</v>
      </c>
      <c r="AT223" s="23" t="s">
        <v>131</v>
      </c>
      <c r="AU223" s="23" t="s">
        <v>81</v>
      </c>
      <c r="AY223" s="23" t="s">
        <v>129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79</v>
      </c>
      <c r="BK223" s="231">
        <f>ROUND(I223*H223,2)</f>
        <v>0</v>
      </c>
      <c r="BL223" s="23" t="s">
        <v>136</v>
      </c>
      <c r="BM223" s="23" t="s">
        <v>946</v>
      </c>
    </row>
    <row r="224" s="12" customFormat="1">
      <c r="B224" s="243"/>
      <c r="C224" s="244"/>
      <c r="D224" s="234" t="s">
        <v>141</v>
      </c>
      <c r="E224" s="245" t="s">
        <v>21</v>
      </c>
      <c r="F224" s="246" t="s">
        <v>947</v>
      </c>
      <c r="G224" s="244"/>
      <c r="H224" s="247">
        <v>728.04100000000005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AT224" s="253" t="s">
        <v>141</v>
      </c>
      <c r="AU224" s="253" t="s">
        <v>81</v>
      </c>
      <c r="AV224" s="12" t="s">
        <v>81</v>
      </c>
      <c r="AW224" s="12" t="s">
        <v>35</v>
      </c>
      <c r="AX224" s="12" t="s">
        <v>79</v>
      </c>
      <c r="AY224" s="253" t="s">
        <v>129</v>
      </c>
    </row>
    <row r="225" s="1" customFormat="1" ht="16.5" customHeight="1">
      <c r="B225" s="45"/>
      <c r="C225" s="220" t="s">
        <v>305</v>
      </c>
      <c r="D225" s="220" t="s">
        <v>131</v>
      </c>
      <c r="E225" s="221" t="s">
        <v>253</v>
      </c>
      <c r="F225" s="222" t="s">
        <v>254</v>
      </c>
      <c r="G225" s="223" t="s">
        <v>255</v>
      </c>
      <c r="H225" s="224">
        <v>1295.278</v>
      </c>
      <c r="I225" s="225"/>
      <c r="J225" s="226">
        <f>ROUND(I225*H225,2)</f>
        <v>0</v>
      </c>
      <c r="K225" s="222" t="s">
        <v>135</v>
      </c>
      <c r="L225" s="71"/>
      <c r="M225" s="227" t="s">
        <v>21</v>
      </c>
      <c r="N225" s="228" t="s">
        <v>42</v>
      </c>
      <c r="O225" s="46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AR225" s="23" t="s">
        <v>136</v>
      </c>
      <c r="AT225" s="23" t="s">
        <v>131</v>
      </c>
      <c r="AU225" s="23" t="s">
        <v>81</v>
      </c>
      <c r="AY225" s="23" t="s">
        <v>129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79</v>
      </c>
      <c r="BK225" s="231">
        <f>ROUND(I225*H225,2)</f>
        <v>0</v>
      </c>
      <c r="BL225" s="23" t="s">
        <v>136</v>
      </c>
      <c r="BM225" s="23" t="s">
        <v>948</v>
      </c>
    </row>
    <row r="226" s="11" customFormat="1">
      <c r="B226" s="232"/>
      <c r="C226" s="233"/>
      <c r="D226" s="234" t="s">
        <v>141</v>
      </c>
      <c r="E226" s="235" t="s">
        <v>21</v>
      </c>
      <c r="F226" s="236" t="s">
        <v>949</v>
      </c>
      <c r="G226" s="233"/>
      <c r="H226" s="235" t="s">
        <v>21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141</v>
      </c>
      <c r="AU226" s="242" t="s">
        <v>81</v>
      </c>
      <c r="AV226" s="11" t="s">
        <v>79</v>
      </c>
      <c r="AW226" s="11" t="s">
        <v>35</v>
      </c>
      <c r="AX226" s="11" t="s">
        <v>71</v>
      </c>
      <c r="AY226" s="242" t="s">
        <v>129</v>
      </c>
    </row>
    <row r="227" s="12" customFormat="1">
      <c r="B227" s="243"/>
      <c r="C227" s="244"/>
      <c r="D227" s="234" t="s">
        <v>141</v>
      </c>
      <c r="E227" s="245" t="s">
        <v>21</v>
      </c>
      <c r="F227" s="246" t="s">
        <v>950</v>
      </c>
      <c r="G227" s="244"/>
      <c r="H227" s="247">
        <v>1034.0719999999999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141</v>
      </c>
      <c r="AU227" s="253" t="s">
        <v>81</v>
      </c>
      <c r="AV227" s="12" t="s">
        <v>81</v>
      </c>
      <c r="AW227" s="12" t="s">
        <v>35</v>
      </c>
      <c r="AX227" s="12" t="s">
        <v>71</v>
      </c>
      <c r="AY227" s="253" t="s">
        <v>129</v>
      </c>
    </row>
    <row r="228" s="11" customFormat="1">
      <c r="B228" s="232"/>
      <c r="C228" s="233"/>
      <c r="D228" s="234" t="s">
        <v>141</v>
      </c>
      <c r="E228" s="235" t="s">
        <v>21</v>
      </c>
      <c r="F228" s="236" t="s">
        <v>951</v>
      </c>
      <c r="G228" s="233"/>
      <c r="H228" s="235" t="s">
        <v>21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141</v>
      </c>
      <c r="AU228" s="242" t="s">
        <v>81</v>
      </c>
      <c r="AV228" s="11" t="s">
        <v>79</v>
      </c>
      <c r="AW228" s="11" t="s">
        <v>35</v>
      </c>
      <c r="AX228" s="11" t="s">
        <v>71</v>
      </c>
      <c r="AY228" s="242" t="s">
        <v>129</v>
      </c>
    </row>
    <row r="229" s="12" customFormat="1">
      <c r="B229" s="243"/>
      <c r="C229" s="244"/>
      <c r="D229" s="234" t="s">
        <v>141</v>
      </c>
      <c r="E229" s="245" t="s">
        <v>21</v>
      </c>
      <c r="F229" s="246" t="s">
        <v>952</v>
      </c>
      <c r="G229" s="244"/>
      <c r="H229" s="247">
        <v>261.20600000000002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141</v>
      </c>
      <c r="AU229" s="253" t="s">
        <v>81</v>
      </c>
      <c r="AV229" s="12" t="s">
        <v>81</v>
      </c>
      <c r="AW229" s="12" t="s">
        <v>35</v>
      </c>
      <c r="AX229" s="12" t="s">
        <v>71</v>
      </c>
      <c r="AY229" s="253" t="s">
        <v>129</v>
      </c>
    </row>
    <row r="230" s="13" customFormat="1">
      <c r="B230" s="254"/>
      <c r="C230" s="255"/>
      <c r="D230" s="234" t="s">
        <v>141</v>
      </c>
      <c r="E230" s="256" t="s">
        <v>21</v>
      </c>
      <c r="F230" s="257" t="s">
        <v>161</v>
      </c>
      <c r="G230" s="255"/>
      <c r="H230" s="258">
        <v>1295.278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AT230" s="264" t="s">
        <v>141</v>
      </c>
      <c r="AU230" s="264" t="s">
        <v>81</v>
      </c>
      <c r="AV230" s="13" t="s">
        <v>136</v>
      </c>
      <c r="AW230" s="13" t="s">
        <v>35</v>
      </c>
      <c r="AX230" s="13" t="s">
        <v>79</v>
      </c>
      <c r="AY230" s="264" t="s">
        <v>129</v>
      </c>
    </row>
    <row r="231" s="1" customFormat="1" ht="25.5" customHeight="1">
      <c r="B231" s="45"/>
      <c r="C231" s="220" t="s">
        <v>313</v>
      </c>
      <c r="D231" s="220" t="s">
        <v>131</v>
      </c>
      <c r="E231" s="221" t="s">
        <v>259</v>
      </c>
      <c r="F231" s="222" t="s">
        <v>260</v>
      </c>
      <c r="G231" s="223" t="s">
        <v>204</v>
      </c>
      <c r="H231" s="224">
        <v>514.69799999999998</v>
      </c>
      <c r="I231" s="225"/>
      <c r="J231" s="226">
        <f>ROUND(I231*H231,2)</f>
        <v>0</v>
      </c>
      <c r="K231" s="222" t="s">
        <v>135</v>
      </c>
      <c r="L231" s="71"/>
      <c r="M231" s="227" t="s">
        <v>21</v>
      </c>
      <c r="N231" s="228" t="s">
        <v>42</v>
      </c>
      <c r="O231" s="46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AR231" s="23" t="s">
        <v>136</v>
      </c>
      <c r="AT231" s="23" t="s">
        <v>131</v>
      </c>
      <c r="AU231" s="23" t="s">
        <v>81</v>
      </c>
      <c r="AY231" s="23" t="s">
        <v>129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79</v>
      </c>
      <c r="BK231" s="231">
        <f>ROUND(I231*H231,2)</f>
        <v>0</v>
      </c>
      <c r="BL231" s="23" t="s">
        <v>136</v>
      </c>
      <c r="BM231" s="23" t="s">
        <v>953</v>
      </c>
    </row>
    <row r="232" s="11" customFormat="1">
      <c r="B232" s="232"/>
      <c r="C232" s="233"/>
      <c r="D232" s="234" t="s">
        <v>141</v>
      </c>
      <c r="E232" s="235" t="s">
        <v>21</v>
      </c>
      <c r="F232" s="236" t="s">
        <v>954</v>
      </c>
      <c r="G232" s="233"/>
      <c r="H232" s="235" t="s">
        <v>21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141</v>
      </c>
      <c r="AU232" s="242" t="s">
        <v>81</v>
      </c>
      <c r="AV232" s="11" t="s">
        <v>79</v>
      </c>
      <c r="AW232" s="11" t="s">
        <v>35</v>
      </c>
      <c r="AX232" s="11" t="s">
        <v>71</v>
      </c>
      <c r="AY232" s="242" t="s">
        <v>129</v>
      </c>
    </row>
    <row r="233" s="12" customFormat="1">
      <c r="B233" s="243"/>
      <c r="C233" s="244"/>
      <c r="D233" s="234" t="s">
        <v>141</v>
      </c>
      <c r="E233" s="245" t="s">
        <v>21</v>
      </c>
      <c r="F233" s="246" t="s">
        <v>955</v>
      </c>
      <c r="G233" s="244"/>
      <c r="H233" s="247">
        <v>728.04100000000005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141</v>
      </c>
      <c r="AU233" s="253" t="s">
        <v>81</v>
      </c>
      <c r="AV233" s="12" t="s">
        <v>81</v>
      </c>
      <c r="AW233" s="12" t="s">
        <v>35</v>
      </c>
      <c r="AX233" s="12" t="s">
        <v>71</v>
      </c>
      <c r="AY233" s="253" t="s">
        <v>129</v>
      </c>
    </row>
    <row r="234" s="11" customFormat="1">
      <c r="B234" s="232"/>
      <c r="C234" s="233"/>
      <c r="D234" s="234" t="s">
        <v>141</v>
      </c>
      <c r="E234" s="235" t="s">
        <v>21</v>
      </c>
      <c r="F234" s="236" t="s">
        <v>956</v>
      </c>
      <c r="G234" s="233"/>
      <c r="H234" s="235" t="s">
        <v>21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141</v>
      </c>
      <c r="AU234" s="242" t="s">
        <v>81</v>
      </c>
      <c r="AV234" s="11" t="s">
        <v>79</v>
      </c>
      <c r="AW234" s="11" t="s">
        <v>35</v>
      </c>
      <c r="AX234" s="11" t="s">
        <v>71</v>
      </c>
      <c r="AY234" s="242" t="s">
        <v>129</v>
      </c>
    </row>
    <row r="235" s="12" customFormat="1">
      <c r="B235" s="243"/>
      <c r="C235" s="244"/>
      <c r="D235" s="234" t="s">
        <v>141</v>
      </c>
      <c r="E235" s="245" t="s">
        <v>21</v>
      </c>
      <c r="F235" s="246" t="s">
        <v>957</v>
      </c>
      <c r="G235" s="244"/>
      <c r="H235" s="247">
        <v>-190.46299999999999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141</v>
      </c>
      <c r="AU235" s="253" t="s">
        <v>81</v>
      </c>
      <c r="AV235" s="12" t="s">
        <v>81</v>
      </c>
      <c r="AW235" s="12" t="s">
        <v>35</v>
      </c>
      <c r="AX235" s="12" t="s">
        <v>71</v>
      </c>
      <c r="AY235" s="253" t="s">
        <v>129</v>
      </c>
    </row>
    <row r="236" s="11" customFormat="1">
      <c r="B236" s="232"/>
      <c r="C236" s="233"/>
      <c r="D236" s="234" t="s">
        <v>141</v>
      </c>
      <c r="E236" s="235" t="s">
        <v>21</v>
      </c>
      <c r="F236" s="236" t="s">
        <v>958</v>
      </c>
      <c r="G236" s="233"/>
      <c r="H236" s="235" t="s">
        <v>21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AT236" s="242" t="s">
        <v>141</v>
      </c>
      <c r="AU236" s="242" t="s">
        <v>81</v>
      </c>
      <c r="AV236" s="11" t="s">
        <v>79</v>
      </c>
      <c r="AW236" s="11" t="s">
        <v>35</v>
      </c>
      <c r="AX236" s="11" t="s">
        <v>71</v>
      </c>
      <c r="AY236" s="242" t="s">
        <v>129</v>
      </c>
    </row>
    <row r="237" s="12" customFormat="1">
      <c r="B237" s="243"/>
      <c r="C237" s="244"/>
      <c r="D237" s="234" t="s">
        <v>141</v>
      </c>
      <c r="E237" s="245" t="s">
        <v>21</v>
      </c>
      <c r="F237" s="246" t="s">
        <v>959</v>
      </c>
      <c r="G237" s="244"/>
      <c r="H237" s="247">
        <v>-22.879999999999999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AT237" s="253" t="s">
        <v>141</v>
      </c>
      <c r="AU237" s="253" t="s">
        <v>81</v>
      </c>
      <c r="AV237" s="12" t="s">
        <v>81</v>
      </c>
      <c r="AW237" s="12" t="s">
        <v>35</v>
      </c>
      <c r="AX237" s="12" t="s">
        <v>71</v>
      </c>
      <c r="AY237" s="253" t="s">
        <v>129</v>
      </c>
    </row>
    <row r="238" s="13" customFormat="1">
      <c r="B238" s="254"/>
      <c r="C238" s="255"/>
      <c r="D238" s="234" t="s">
        <v>141</v>
      </c>
      <c r="E238" s="256" t="s">
        <v>21</v>
      </c>
      <c r="F238" s="257" t="s">
        <v>161</v>
      </c>
      <c r="G238" s="255"/>
      <c r="H238" s="258">
        <v>514.69799999999998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AT238" s="264" t="s">
        <v>141</v>
      </c>
      <c r="AU238" s="264" t="s">
        <v>81</v>
      </c>
      <c r="AV238" s="13" t="s">
        <v>136</v>
      </c>
      <c r="AW238" s="13" t="s">
        <v>35</v>
      </c>
      <c r="AX238" s="13" t="s">
        <v>79</v>
      </c>
      <c r="AY238" s="264" t="s">
        <v>129</v>
      </c>
    </row>
    <row r="239" s="1" customFormat="1" ht="16.5" customHeight="1">
      <c r="B239" s="45"/>
      <c r="C239" s="265" t="s">
        <v>319</v>
      </c>
      <c r="D239" s="265" t="s">
        <v>264</v>
      </c>
      <c r="E239" s="266" t="s">
        <v>265</v>
      </c>
      <c r="F239" s="267" t="s">
        <v>266</v>
      </c>
      <c r="G239" s="268" t="s">
        <v>255</v>
      </c>
      <c r="H239" s="269">
        <v>1029.396</v>
      </c>
      <c r="I239" s="270"/>
      <c r="J239" s="271">
        <f>ROUND(I239*H239,2)</f>
        <v>0</v>
      </c>
      <c r="K239" s="267" t="s">
        <v>135</v>
      </c>
      <c r="L239" s="272"/>
      <c r="M239" s="273" t="s">
        <v>21</v>
      </c>
      <c r="N239" s="274" t="s">
        <v>42</v>
      </c>
      <c r="O239" s="46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AR239" s="23" t="s">
        <v>170</v>
      </c>
      <c r="AT239" s="23" t="s">
        <v>264</v>
      </c>
      <c r="AU239" s="23" t="s">
        <v>81</v>
      </c>
      <c r="AY239" s="23" t="s">
        <v>129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23" t="s">
        <v>79</v>
      </c>
      <c r="BK239" s="231">
        <f>ROUND(I239*H239,2)</f>
        <v>0</v>
      </c>
      <c r="BL239" s="23" t="s">
        <v>136</v>
      </c>
      <c r="BM239" s="23" t="s">
        <v>960</v>
      </c>
    </row>
    <row r="240" s="12" customFormat="1">
      <c r="B240" s="243"/>
      <c r="C240" s="244"/>
      <c r="D240" s="234" t="s">
        <v>141</v>
      </c>
      <c r="E240" s="244"/>
      <c r="F240" s="246" t="s">
        <v>961</v>
      </c>
      <c r="G240" s="244"/>
      <c r="H240" s="247">
        <v>1029.396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141</v>
      </c>
      <c r="AU240" s="253" t="s">
        <v>81</v>
      </c>
      <c r="AV240" s="12" t="s">
        <v>81</v>
      </c>
      <c r="AW240" s="12" t="s">
        <v>6</v>
      </c>
      <c r="AX240" s="12" t="s">
        <v>79</v>
      </c>
      <c r="AY240" s="253" t="s">
        <v>129</v>
      </c>
    </row>
    <row r="241" s="1" customFormat="1" ht="38.25" customHeight="1">
      <c r="B241" s="45"/>
      <c r="C241" s="220" t="s">
        <v>327</v>
      </c>
      <c r="D241" s="220" t="s">
        <v>131</v>
      </c>
      <c r="E241" s="221" t="s">
        <v>270</v>
      </c>
      <c r="F241" s="222" t="s">
        <v>271</v>
      </c>
      <c r="G241" s="223" t="s">
        <v>204</v>
      </c>
      <c r="H241" s="224">
        <v>154.31</v>
      </c>
      <c r="I241" s="225"/>
      <c r="J241" s="226">
        <f>ROUND(I241*H241,2)</f>
        <v>0</v>
      </c>
      <c r="K241" s="222" t="s">
        <v>135</v>
      </c>
      <c r="L241" s="71"/>
      <c r="M241" s="227" t="s">
        <v>21</v>
      </c>
      <c r="N241" s="228" t="s">
        <v>42</v>
      </c>
      <c r="O241" s="46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3" t="s">
        <v>136</v>
      </c>
      <c r="AT241" s="23" t="s">
        <v>131</v>
      </c>
      <c r="AU241" s="23" t="s">
        <v>81</v>
      </c>
      <c r="AY241" s="23" t="s">
        <v>129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23" t="s">
        <v>79</v>
      </c>
      <c r="BK241" s="231">
        <f>ROUND(I241*H241,2)</f>
        <v>0</v>
      </c>
      <c r="BL241" s="23" t="s">
        <v>136</v>
      </c>
      <c r="BM241" s="23" t="s">
        <v>962</v>
      </c>
    </row>
    <row r="242" s="11" customFormat="1">
      <c r="B242" s="232"/>
      <c r="C242" s="233"/>
      <c r="D242" s="234" t="s">
        <v>141</v>
      </c>
      <c r="E242" s="235" t="s">
        <v>21</v>
      </c>
      <c r="F242" s="236" t="s">
        <v>963</v>
      </c>
      <c r="G242" s="233"/>
      <c r="H242" s="235" t="s">
        <v>21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141</v>
      </c>
      <c r="AU242" s="242" t="s">
        <v>81</v>
      </c>
      <c r="AV242" s="11" t="s">
        <v>79</v>
      </c>
      <c r="AW242" s="11" t="s">
        <v>35</v>
      </c>
      <c r="AX242" s="11" t="s">
        <v>71</v>
      </c>
      <c r="AY242" s="242" t="s">
        <v>129</v>
      </c>
    </row>
    <row r="243" s="12" customFormat="1">
      <c r="B243" s="243"/>
      <c r="C243" s="244"/>
      <c r="D243" s="234" t="s">
        <v>141</v>
      </c>
      <c r="E243" s="245" t="s">
        <v>21</v>
      </c>
      <c r="F243" s="246" t="s">
        <v>964</v>
      </c>
      <c r="G243" s="244"/>
      <c r="H243" s="247">
        <v>163.25399999999999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141</v>
      </c>
      <c r="AU243" s="253" t="s">
        <v>81</v>
      </c>
      <c r="AV243" s="12" t="s">
        <v>81</v>
      </c>
      <c r="AW243" s="12" t="s">
        <v>35</v>
      </c>
      <c r="AX243" s="12" t="s">
        <v>71</v>
      </c>
      <c r="AY243" s="253" t="s">
        <v>129</v>
      </c>
    </row>
    <row r="244" s="11" customFormat="1">
      <c r="B244" s="232"/>
      <c r="C244" s="233"/>
      <c r="D244" s="234" t="s">
        <v>141</v>
      </c>
      <c r="E244" s="235" t="s">
        <v>21</v>
      </c>
      <c r="F244" s="236" t="s">
        <v>965</v>
      </c>
      <c r="G244" s="233"/>
      <c r="H244" s="235" t="s">
        <v>21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141</v>
      </c>
      <c r="AU244" s="242" t="s">
        <v>81</v>
      </c>
      <c r="AV244" s="11" t="s">
        <v>79</v>
      </c>
      <c r="AW244" s="11" t="s">
        <v>35</v>
      </c>
      <c r="AX244" s="11" t="s">
        <v>71</v>
      </c>
      <c r="AY244" s="242" t="s">
        <v>129</v>
      </c>
    </row>
    <row r="245" s="12" customFormat="1">
      <c r="B245" s="243"/>
      <c r="C245" s="244"/>
      <c r="D245" s="234" t="s">
        <v>141</v>
      </c>
      <c r="E245" s="245" t="s">
        <v>21</v>
      </c>
      <c r="F245" s="246" t="s">
        <v>966</v>
      </c>
      <c r="G245" s="244"/>
      <c r="H245" s="247">
        <v>-8.9440000000000008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141</v>
      </c>
      <c r="AU245" s="253" t="s">
        <v>81</v>
      </c>
      <c r="AV245" s="12" t="s">
        <v>81</v>
      </c>
      <c r="AW245" s="12" t="s">
        <v>35</v>
      </c>
      <c r="AX245" s="12" t="s">
        <v>71</v>
      </c>
      <c r="AY245" s="253" t="s">
        <v>129</v>
      </c>
    </row>
    <row r="246" s="13" customFormat="1">
      <c r="B246" s="254"/>
      <c r="C246" s="255"/>
      <c r="D246" s="234" t="s">
        <v>141</v>
      </c>
      <c r="E246" s="256" t="s">
        <v>21</v>
      </c>
      <c r="F246" s="257" t="s">
        <v>161</v>
      </c>
      <c r="G246" s="255"/>
      <c r="H246" s="258">
        <v>154.31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AT246" s="264" t="s">
        <v>141</v>
      </c>
      <c r="AU246" s="264" t="s">
        <v>81</v>
      </c>
      <c r="AV246" s="13" t="s">
        <v>136</v>
      </c>
      <c r="AW246" s="13" t="s">
        <v>35</v>
      </c>
      <c r="AX246" s="13" t="s">
        <v>79</v>
      </c>
      <c r="AY246" s="264" t="s">
        <v>129</v>
      </c>
    </row>
    <row r="247" s="1" customFormat="1" ht="16.5" customHeight="1">
      <c r="B247" s="45"/>
      <c r="C247" s="265" t="s">
        <v>332</v>
      </c>
      <c r="D247" s="265" t="s">
        <v>264</v>
      </c>
      <c r="E247" s="266" t="s">
        <v>967</v>
      </c>
      <c r="F247" s="267" t="s">
        <v>968</v>
      </c>
      <c r="G247" s="268" t="s">
        <v>255</v>
      </c>
      <c r="H247" s="269">
        <v>308.62</v>
      </c>
      <c r="I247" s="270"/>
      <c r="J247" s="271">
        <f>ROUND(I247*H247,2)</f>
        <v>0</v>
      </c>
      <c r="K247" s="267" t="s">
        <v>135</v>
      </c>
      <c r="L247" s="272"/>
      <c r="M247" s="273" t="s">
        <v>21</v>
      </c>
      <c r="N247" s="274" t="s">
        <v>42</v>
      </c>
      <c r="O247" s="46"/>
      <c r="P247" s="229">
        <f>O247*H247</f>
        <v>0</v>
      </c>
      <c r="Q247" s="229">
        <v>1</v>
      </c>
      <c r="R247" s="229">
        <f>Q247*H247</f>
        <v>308.62</v>
      </c>
      <c r="S247" s="229">
        <v>0</v>
      </c>
      <c r="T247" s="230">
        <f>S247*H247</f>
        <v>0</v>
      </c>
      <c r="AR247" s="23" t="s">
        <v>170</v>
      </c>
      <c r="AT247" s="23" t="s">
        <v>264</v>
      </c>
      <c r="AU247" s="23" t="s">
        <v>81</v>
      </c>
      <c r="AY247" s="23" t="s">
        <v>129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79</v>
      </c>
      <c r="BK247" s="231">
        <f>ROUND(I247*H247,2)</f>
        <v>0</v>
      </c>
      <c r="BL247" s="23" t="s">
        <v>136</v>
      </c>
      <c r="BM247" s="23" t="s">
        <v>969</v>
      </c>
    </row>
    <row r="248" s="12" customFormat="1">
      <c r="B248" s="243"/>
      <c r="C248" s="244"/>
      <c r="D248" s="234" t="s">
        <v>141</v>
      </c>
      <c r="E248" s="244"/>
      <c r="F248" s="246" t="s">
        <v>970</v>
      </c>
      <c r="G248" s="244"/>
      <c r="H248" s="247">
        <v>308.62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141</v>
      </c>
      <c r="AU248" s="253" t="s">
        <v>81</v>
      </c>
      <c r="AV248" s="12" t="s">
        <v>81</v>
      </c>
      <c r="AW248" s="12" t="s">
        <v>6</v>
      </c>
      <c r="AX248" s="12" t="s">
        <v>79</v>
      </c>
      <c r="AY248" s="253" t="s">
        <v>129</v>
      </c>
    </row>
    <row r="249" s="1" customFormat="1" ht="25.5" customHeight="1">
      <c r="B249" s="45"/>
      <c r="C249" s="220" t="s">
        <v>337</v>
      </c>
      <c r="D249" s="220" t="s">
        <v>131</v>
      </c>
      <c r="E249" s="221" t="s">
        <v>280</v>
      </c>
      <c r="F249" s="222" t="s">
        <v>281</v>
      </c>
      <c r="G249" s="223" t="s">
        <v>134</v>
      </c>
      <c r="H249" s="224">
        <v>245.75</v>
      </c>
      <c r="I249" s="225"/>
      <c r="J249" s="226">
        <f>ROUND(I249*H249,2)</f>
        <v>0</v>
      </c>
      <c r="K249" s="222" t="s">
        <v>135</v>
      </c>
      <c r="L249" s="71"/>
      <c r="M249" s="227" t="s">
        <v>21</v>
      </c>
      <c r="N249" s="228" t="s">
        <v>42</v>
      </c>
      <c r="O249" s="4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" t="s">
        <v>136</v>
      </c>
      <c r="AT249" s="23" t="s">
        <v>131</v>
      </c>
      <c r="AU249" s="23" t="s">
        <v>81</v>
      </c>
      <c r="AY249" s="23" t="s">
        <v>129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79</v>
      </c>
      <c r="BK249" s="231">
        <f>ROUND(I249*H249,2)</f>
        <v>0</v>
      </c>
      <c r="BL249" s="23" t="s">
        <v>136</v>
      </c>
      <c r="BM249" s="23" t="s">
        <v>971</v>
      </c>
    </row>
    <row r="250" s="12" customFormat="1">
      <c r="B250" s="243"/>
      <c r="C250" s="244"/>
      <c r="D250" s="234" t="s">
        <v>141</v>
      </c>
      <c r="E250" s="245" t="s">
        <v>21</v>
      </c>
      <c r="F250" s="246" t="s">
        <v>972</v>
      </c>
      <c r="G250" s="244"/>
      <c r="H250" s="247">
        <v>245.75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AT250" s="253" t="s">
        <v>141</v>
      </c>
      <c r="AU250" s="253" t="s">
        <v>81</v>
      </c>
      <c r="AV250" s="12" t="s">
        <v>81</v>
      </c>
      <c r="AW250" s="12" t="s">
        <v>35</v>
      </c>
      <c r="AX250" s="12" t="s">
        <v>79</v>
      </c>
      <c r="AY250" s="253" t="s">
        <v>129</v>
      </c>
    </row>
    <row r="251" s="1" customFormat="1" ht="16.5" customHeight="1">
      <c r="B251" s="45"/>
      <c r="C251" s="265" t="s">
        <v>343</v>
      </c>
      <c r="D251" s="265" t="s">
        <v>264</v>
      </c>
      <c r="E251" s="266" t="s">
        <v>973</v>
      </c>
      <c r="F251" s="267" t="s">
        <v>974</v>
      </c>
      <c r="G251" s="268" t="s">
        <v>287</v>
      </c>
      <c r="H251" s="269">
        <v>8.6010000000000009</v>
      </c>
      <c r="I251" s="270"/>
      <c r="J251" s="271">
        <f>ROUND(I251*H251,2)</f>
        <v>0</v>
      </c>
      <c r="K251" s="267" t="s">
        <v>135</v>
      </c>
      <c r="L251" s="272"/>
      <c r="M251" s="273" t="s">
        <v>21</v>
      </c>
      <c r="N251" s="274" t="s">
        <v>42</v>
      </c>
      <c r="O251" s="46"/>
      <c r="P251" s="229">
        <f>O251*H251</f>
        <v>0</v>
      </c>
      <c r="Q251" s="229">
        <v>0.001</v>
      </c>
      <c r="R251" s="229">
        <f>Q251*H251</f>
        <v>0.008601000000000001</v>
      </c>
      <c r="S251" s="229">
        <v>0</v>
      </c>
      <c r="T251" s="230">
        <f>S251*H251</f>
        <v>0</v>
      </c>
      <c r="AR251" s="23" t="s">
        <v>170</v>
      </c>
      <c r="AT251" s="23" t="s">
        <v>264</v>
      </c>
      <c r="AU251" s="23" t="s">
        <v>81</v>
      </c>
      <c r="AY251" s="23" t="s">
        <v>129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23" t="s">
        <v>79</v>
      </c>
      <c r="BK251" s="231">
        <f>ROUND(I251*H251,2)</f>
        <v>0</v>
      </c>
      <c r="BL251" s="23" t="s">
        <v>136</v>
      </c>
      <c r="BM251" s="23" t="s">
        <v>975</v>
      </c>
    </row>
    <row r="252" s="12" customFormat="1">
      <c r="B252" s="243"/>
      <c r="C252" s="244"/>
      <c r="D252" s="234" t="s">
        <v>141</v>
      </c>
      <c r="E252" s="244"/>
      <c r="F252" s="246" t="s">
        <v>976</v>
      </c>
      <c r="G252" s="244"/>
      <c r="H252" s="247">
        <v>8.6010000000000009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141</v>
      </c>
      <c r="AU252" s="253" t="s">
        <v>81</v>
      </c>
      <c r="AV252" s="12" t="s">
        <v>81</v>
      </c>
      <c r="AW252" s="12" t="s">
        <v>6</v>
      </c>
      <c r="AX252" s="12" t="s">
        <v>79</v>
      </c>
      <c r="AY252" s="253" t="s">
        <v>129</v>
      </c>
    </row>
    <row r="253" s="1" customFormat="1" ht="25.5" customHeight="1">
      <c r="B253" s="45"/>
      <c r="C253" s="220" t="s">
        <v>349</v>
      </c>
      <c r="D253" s="220" t="s">
        <v>131</v>
      </c>
      <c r="E253" s="221" t="s">
        <v>977</v>
      </c>
      <c r="F253" s="222" t="s">
        <v>978</v>
      </c>
      <c r="G253" s="223" t="s">
        <v>134</v>
      </c>
      <c r="H253" s="224">
        <v>37</v>
      </c>
      <c r="I253" s="225"/>
      <c r="J253" s="226">
        <f>ROUND(I253*H253,2)</f>
        <v>0</v>
      </c>
      <c r="K253" s="222" t="s">
        <v>135</v>
      </c>
      <c r="L253" s="71"/>
      <c r="M253" s="227" t="s">
        <v>21</v>
      </c>
      <c r="N253" s="228" t="s">
        <v>42</v>
      </c>
      <c r="O253" s="46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AR253" s="23" t="s">
        <v>136</v>
      </c>
      <c r="AT253" s="23" t="s">
        <v>131</v>
      </c>
      <c r="AU253" s="23" t="s">
        <v>81</v>
      </c>
      <c r="AY253" s="23" t="s">
        <v>129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3" t="s">
        <v>79</v>
      </c>
      <c r="BK253" s="231">
        <f>ROUND(I253*H253,2)</f>
        <v>0</v>
      </c>
      <c r="BL253" s="23" t="s">
        <v>136</v>
      </c>
      <c r="BM253" s="23" t="s">
        <v>979</v>
      </c>
    </row>
    <row r="254" s="11" customFormat="1">
      <c r="B254" s="232"/>
      <c r="C254" s="233"/>
      <c r="D254" s="234" t="s">
        <v>141</v>
      </c>
      <c r="E254" s="235" t="s">
        <v>21</v>
      </c>
      <c r="F254" s="236" t="s">
        <v>890</v>
      </c>
      <c r="G254" s="233"/>
      <c r="H254" s="235" t="s">
        <v>21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AT254" s="242" t="s">
        <v>141</v>
      </c>
      <c r="AU254" s="242" t="s">
        <v>81</v>
      </c>
      <c r="AV254" s="11" t="s">
        <v>79</v>
      </c>
      <c r="AW254" s="11" t="s">
        <v>35</v>
      </c>
      <c r="AX254" s="11" t="s">
        <v>71</v>
      </c>
      <c r="AY254" s="242" t="s">
        <v>129</v>
      </c>
    </row>
    <row r="255" s="12" customFormat="1">
      <c r="B255" s="243"/>
      <c r="C255" s="244"/>
      <c r="D255" s="234" t="s">
        <v>141</v>
      </c>
      <c r="E255" s="245" t="s">
        <v>21</v>
      </c>
      <c r="F255" s="246" t="s">
        <v>980</v>
      </c>
      <c r="G255" s="244"/>
      <c r="H255" s="247">
        <v>37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141</v>
      </c>
      <c r="AU255" s="253" t="s">
        <v>81</v>
      </c>
      <c r="AV255" s="12" t="s">
        <v>81</v>
      </c>
      <c r="AW255" s="12" t="s">
        <v>35</v>
      </c>
      <c r="AX255" s="12" t="s">
        <v>79</v>
      </c>
      <c r="AY255" s="253" t="s">
        <v>129</v>
      </c>
    </row>
    <row r="256" s="1" customFormat="1" ht="25.5" customHeight="1">
      <c r="B256" s="45"/>
      <c r="C256" s="220" t="s">
        <v>354</v>
      </c>
      <c r="D256" s="220" t="s">
        <v>131</v>
      </c>
      <c r="E256" s="221" t="s">
        <v>981</v>
      </c>
      <c r="F256" s="222" t="s">
        <v>982</v>
      </c>
      <c r="G256" s="223" t="s">
        <v>134</v>
      </c>
      <c r="H256" s="224">
        <v>245.75</v>
      </c>
      <c r="I256" s="225"/>
      <c r="J256" s="226">
        <f>ROUND(I256*H256,2)</f>
        <v>0</v>
      </c>
      <c r="K256" s="222" t="s">
        <v>135</v>
      </c>
      <c r="L256" s="71"/>
      <c r="M256" s="227" t="s">
        <v>21</v>
      </c>
      <c r="N256" s="228" t="s">
        <v>42</v>
      </c>
      <c r="O256" s="46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AR256" s="23" t="s">
        <v>136</v>
      </c>
      <c r="AT256" s="23" t="s">
        <v>131</v>
      </c>
      <c r="AU256" s="23" t="s">
        <v>81</v>
      </c>
      <c r="AY256" s="23" t="s">
        <v>129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23" t="s">
        <v>79</v>
      </c>
      <c r="BK256" s="231">
        <f>ROUND(I256*H256,2)</f>
        <v>0</v>
      </c>
      <c r="BL256" s="23" t="s">
        <v>136</v>
      </c>
      <c r="BM256" s="23" t="s">
        <v>983</v>
      </c>
    </row>
    <row r="257" s="11" customFormat="1">
      <c r="B257" s="232"/>
      <c r="C257" s="233"/>
      <c r="D257" s="234" t="s">
        <v>141</v>
      </c>
      <c r="E257" s="235" t="s">
        <v>21</v>
      </c>
      <c r="F257" s="236" t="s">
        <v>886</v>
      </c>
      <c r="G257" s="233"/>
      <c r="H257" s="235" t="s">
        <v>21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141</v>
      </c>
      <c r="AU257" s="242" t="s">
        <v>81</v>
      </c>
      <c r="AV257" s="11" t="s">
        <v>79</v>
      </c>
      <c r="AW257" s="11" t="s">
        <v>35</v>
      </c>
      <c r="AX257" s="11" t="s">
        <v>71</v>
      </c>
      <c r="AY257" s="242" t="s">
        <v>129</v>
      </c>
    </row>
    <row r="258" s="12" customFormat="1">
      <c r="B258" s="243"/>
      <c r="C258" s="244"/>
      <c r="D258" s="234" t="s">
        <v>141</v>
      </c>
      <c r="E258" s="245" t="s">
        <v>21</v>
      </c>
      <c r="F258" s="246" t="s">
        <v>984</v>
      </c>
      <c r="G258" s="244"/>
      <c r="H258" s="247">
        <v>8.75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AT258" s="253" t="s">
        <v>141</v>
      </c>
      <c r="AU258" s="253" t="s">
        <v>81</v>
      </c>
      <c r="AV258" s="12" t="s">
        <v>81</v>
      </c>
      <c r="AW258" s="12" t="s">
        <v>35</v>
      </c>
      <c r="AX258" s="12" t="s">
        <v>71</v>
      </c>
      <c r="AY258" s="253" t="s">
        <v>129</v>
      </c>
    </row>
    <row r="259" s="11" customFormat="1">
      <c r="B259" s="232"/>
      <c r="C259" s="233"/>
      <c r="D259" s="234" t="s">
        <v>141</v>
      </c>
      <c r="E259" s="235" t="s">
        <v>21</v>
      </c>
      <c r="F259" s="236" t="s">
        <v>888</v>
      </c>
      <c r="G259" s="233"/>
      <c r="H259" s="235" t="s">
        <v>21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141</v>
      </c>
      <c r="AU259" s="242" t="s">
        <v>81</v>
      </c>
      <c r="AV259" s="11" t="s">
        <v>79</v>
      </c>
      <c r="AW259" s="11" t="s">
        <v>35</v>
      </c>
      <c r="AX259" s="11" t="s">
        <v>71</v>
      </c>
      <c r="AY259" s="242" t="s">
        <v>129</v>
      </c>
    </row>
    <row r="260" s="12" customFormat="1">
      <c r="B260" s="243"/>
      <c r="C260" s="244"/>
      <c r="D260" s="234" t="s">
        <v>141</v>
      </c>
      <c r="E260" s="245" t="s">
        <v>21</v>
      </c>
      <c r="F260" s="246" t="s">
        <v>985</v>
      </c>
      <c r="G260" s="244"/>
      <c r="H260" s="247">
        <v>200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141</v>
      </c>
      <c r="AU260" s="253" t="s">
        <v>81</v>
      </c>
      <c r="AV260" s="12" t="s">
        <v>81</v>
      </c>
      <c r="AW260" s="12" t="s">
        <v>35</v>
      </c>
      <c r="AX260" s="12" t="s">
        <v>71</v>
      </c>
      <c r="AY260" s="253" t="s">
        <v>129</v>
      </c>
    </row>
    <row r="261" s="11" customFormat="1">
      <c r="B261" s="232"/>
      <c r="C261" s="233"/>
      <c r="D261" s="234" t="s">
        <v>141</v>
      </c>
      <c r="E261" s="235" t="s">
        <v>21</v>
      </c>
      <c r="F261" s="236" t="s">
        <v>890</v>
      </c>
      <c r="G261" s="233"/>
      <c r="H261" s="235" t="s">
        <v>21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AT261" s="242" t="s">
        <v>141</v>
      </c>
      <c r="AU261" s="242" t="s">
        <v>81</v>
      </c>
      <c r="AV261" s="11" t="s">
        <v>79</v>
      </c>
      <c r="AW261" s="11" t="s">
        <v>35</v>
      </c>
      <c r="AX261" s="11" t="s">
        <v>71</v>
      </c>
      <c r="AY261" s="242" t="s">
        <v>129</v>
      </c>
    </row>
    <row r="262" s="12" customFormat="1">
      <c r="B262" s="243"/>
      <c r="C262" s="244"/>
      <c r="D262" s="234" t="s">
        <v>141</v>
      </c>
      <c r="E262" s="245" t="s">
        <v>21</v>
      </c>
      <c r="F262" s="246" t="s">
        <v>980</v>
      </c>
      <c r="G262" s="244"/>
      <c r="H262" s="247">
        <v>37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AT262" s="253" t="s">
        <v>141</v>
      </c>
      <c r="AU262" s="253" t="s">
        <v>81</v>
      </c>
      <c r="AV262" s="12" t="s">
        <v>81</v>
      </c>
      <c r="AW262" s="12" t="s">
        <v>35</v>
      </c>
      <c r="AX262" s="12" t="s">
        <v>71</v>
      </c>
      <c r="AY262" s="253" t="s">
        <v>129</v>
      </c>
    </row>
    <row r="263" s="13" customFormat="1">
      <c r="B263" s="254"/>
      <c r="C263" s="255"/>
      <c r="D263" s="234" t="s">
        <v>141</v>
      </c>
      <c r="E263" s="256" t="s">
        <v>21</v>
      </c>
      <c r="F263" s="257" t="s">
        <v>161</v>
      </c>
      <c r="G263" s="255"/>
      <c r="H263" s="258">
        <v>245.75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AT263" s="264" t="s">
        <v>141</v>
      </c>
      <c r="AU263" s="264" t="s">
        <v>81</v>
      </c>
      <c r="AV263" s="13" t="s">
        <v>136</v>
      </c>
      <c r="AW263" s="13" t="s">
        <v>35</v>
      </c>
      <c r="AX263" s="13" t="s">
        <v>79</v>
      </c>
      <c r="AY263" s="264" t="s">
        <v>129</v>
      </c>
    </row>
    <row r="264" s="10" customFormat="1" ht="29.88" customHeight="1">
      <c r="B264" s="204"/>
      <c r="C264" s="205"/>
      <c r="D264" s="206" t="s">
        <v>70</v>
      </c>
      <c r="E264" s="218" t="s">
        <v>136</v>
      </c>
      <c r="F264" s="218" t="s">
        <v>300</v>
      </c>
      <c r="G264" s="205"/>
      <c r="H264" s="205"/>
      <c r="I264" s="208"/>
      <c r="J264" s="219">
        <f>BK264</f>
        <v>0</v>
      </c>
      <c r="K264" s="205"/>
      <c r="L264" s="210"/>
      <c r="M264" s="211"/>
      <c r="N264" s="212"/>
      <c r="O264" s="212"/>
      <c r="P264" s="213">
        <f>SUM(P265:P287)</f>
        <v>0</v>
      </c>
      <c r="Q264" s="212"/>
      <c r="R264" s="213">
        <f>SUM(R265:R287)</f>
        <v>2.0061199999999997</v>
      </c>
      <c r="S264" s="212"/>
      <c r="T264" s="214">
        <f>SUM(T265:T287)</f>
        <v>0</v>
      </c>
      <c r="AR264" s="215" t="s">
        <v>79</v>
      </c>
      <c r="AT264" s="216" t="s">
        <v>70</v>
      </c>
      <c r="AU264" s="216" t="s">
        <v>79</v>
      </c>
      <c r="AY264" s="215" t="s">
        <v>129</v>
      </c>
      <c r="BK264" s="217">
        <f>SUM(BK265:BK287)</f>
        <v>0</v>
      </c>
    </row>
    <row r="265" s="1" customFormat="1" ht="25.5" customHeight="1">
      <c r="B265" s="45"/>
      <c r="C265" s="220" t="s">
        <v>363</v>
      </c>
      <c r="D265" s="220" t="s">
        <v>131</v>
      </c>
      <c r="E265" s="221" t="s">
        <v>986</v>
      </c>
      <c r="F265" s="222" t="s">
        <v>987</v>
      </c>
      <c r="G265" s="223" t="s">
        <v>134</v>
      </c>
      <c r="H265" s="224">
        <v>8</v>
      </c>
      <c r="I265" s="225"/>
      <c r="J265" s="226">
        <f>ROUND(I265*H265,2)</f>
        <v>0</v>
      </c>
      <c r="K265" s="222" t="s">
        <v>135</v>
      </c>
      <c r="L265" s="71"/>
      <c r="M265" s="227" t="s">
        <v>21</v>
      </c>
      <c r="N265" s="228" t="s">
        <v>42</v>
      </c>
      <c r="O265" s="46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AR265" s="23" t="s">
        <v>136</v>
      </c>
      <c r="AT265" s="23" t="s">
        <v>131</v>
      </c>
      <c r="AU265" s="23" t="s">
        <v>81</v>
      </c>
      <c r="AY265" s="23" t="s">
        <v>129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23" t="s">
        <v>79</v>
      </c>
      <c r="BK265" s="231">
        <f>ROUND(I265*H265,2)</f>
        <v>0</v>
      </c>
      <c r="BL265" s="23" t="s">
        <v>136</v>
      </c>
      <c r="BM265" s="23" t="s">
        <v>988</v>
      </c>
    </row>
    <row r="266" s="11" customFormat="1">
      <c r="B266" s="232"/>
      <c r="C266" s="233"/>
      <c r="D266" s="234" t="s">
        <v>141</v>
      </c>
      <c r="E266" s="235" t="s">
        <v>21</v>
      </c>
      <c r="F266" s="236" t="s">
        <v>989</v>
      </c>
      <c r="G266" s="233"/>
      <c r="H266" s="235" t="s">
        <v>21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AT266" s="242" t="s">
        <v>141</v>
      </c>
      <c r="AU266" s="242" t="s">
        <v>81</v>
      </c>
      <c r="AV266" s="11" t="s">
        <v>79</v>
      </c>
      <c r="AW266" s="11" t="s">
        <v>35</v>
      </c>
      <c r="AX266" s="11" t="s">
        <v>71</v>
      </c>
      <c r="AY266" s="242" t="s">
        <v>129</v>
      </c>
    </row>
    <row r="267" s="12" customFormat="1">
      <c r="B267" s="243"/>
      <c r="C267" s="244"/>
      <c r="D267" s="234" t="s">
        <v>141</v>
      </c>
      <c r="E267" s="245" t="s">
        <v>21</v>
      </c>
      <c r="F267" s="246" t="s">
        <v>170</v>
      </c>
      <c r="G267" s="244"/>
      <c r="H267" s="247">
        <v>8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AT267" s="253" t="s">
        <v>141</v>
      </c>
      <c r="AU267" s="253" t="s">
        <v>81</v>
      </c>
      <c r="AV267" s="12" t="s">
        <v>81</v>
      </c>
      <c r="AW267" s="12" t="s">
        <v>35</v>
      </c>
      <c r="AX267" s="12" t="s">
        <v>79</v>
      </c>
      <c r="AY267" s="253" t="s">
        <v>129</v>
      </c>
    </row>
    <row r="268" s="1" customFormat="1" ht="25.5" customHeight="1">
      <c r="B268" s="45"/>
      <c r="C268" s="220" t="s">
        <v>369</v>
      </c>
      <c r="D268" s="220" t="s">
        <v>131</v>
      </c>
      <c r="E268" s="221" t="s">
        <v>302</v>
      </c>
      <c r="F268" s="222" t="s">
        <v>303</v>
      </c>
      <c r="G268" s="223" t="s">
        <v>204</v>
      </c>
      <c r="H268" s="224">
        <v>28.419</v>
      </c>
      <c r="I268" s="225"/>
      <c r="J268" s="226">
        <f>ROUND(I268*H268,2)</f>
        <v>0</v>
      </c>
      <c r="K268" s="222" t="s">
        <v>135</v>
      </c>
      <c r="L268" s="71"/>
      <c r="M268" s="227" t="s">
        <v>21</v>
      </c>
      <c r="N268" s="228" t="s">
        <v>42</v>
      </c>
      <c r="O268" s="46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AR268" s="23" t="s">
        <v>136</v>
      </c>
      <c r="AT268" s="23" t="s">
        <v>131</v>
      </c>
      <c r="AU268" s="23" t="s">
        <v>81</v>
      </c>
      <c r="AY268" s="23" t="s">
        <v>129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23" t="s">
        <v>79</v>
      </c>
      <c r="BK268" s="231">
        <f>ROUND(I268*H268,2)</f>
        <v>0</v>
      </c>
      <c r="BL268" s="23" t="s">
        <v>136</v>
      </c>
      <c r="BM268" s="23" t="s">
        <v>990</v>
      </c>
    </row>
    <row r="269" s="11" customFormat="1">
      <c r="B269" s="232"/>
      <c r="C269" s="233"/>
      <c r="D269" s="234" t="s">
        <v>141</v>
      </c>
      <c r="E269" s="235" t="s">
        <v>21</v>
      </c>
      <c r="F269" s="236" t="s">
        <v>991</v>
      </c>
      <c r="G269" s="233"/>
      <c r="H269" s="235" t="s">
        <v>21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141</v>
      </c>
      <c r="AU269" s="242" t="s">
        <v>81</v>
      </c>
      <c r="AV269" s="11" t="s">
        <v>79</v>
      </c>
      <c r="AW269" s="11" t="s">
        <v>35</v>
      </c>
      <c r="AX269" s="11" t="s">
        <v>71</v>
      </c>
      <c r="AY269" s="242" t="s">
        <v>129</v>
      </c>
    </row>
    <row r="270" s="12" customFormat="1">
      <c r="B270" s="243"/>
      <c r="C270" s="244"/>
      <c r="D270" s="234" t="s">
        <v>141</v>
      </c>
      <c r="E270" s="245" t="s">
        <v>21</v>
      </c>
      <c r="F270" s="246" t="s">
        <v>992</v>
      </c>
      <c r="G270" s="244"/>
      <c r="H270" s="247">
        <v>27.209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141</v>
      </c>
      <c r="AU270" s="253" t="s">
        <v>81</v>
      </c>
      <c r="AV270" s="12" t="s">
        <v>81</v>
      </c>
      <c r="AW270" s="12" t="s">
        <v>35</v>
      </c>
      <c r="AX270" s="12" t="s">
        <v>71</v>
      </c>
      <c r="AY270" s="253" t="s">
        <v>129</v>
      </c>
    </row>
    <row r="271" s="11" customFormat="1">
      <c r="B271" s="232"/>
      <c r="C271" s="233"/>
      <c r="D271" s="234" t="s">
        <v>141</v>
      </c>
      <c r="E271" s="235" t="s">
        <v>21</v>
      </c>
      <c r="F271" s="236" t="s">
        <v>910</v>
      </c>
      <c r="G271" s="233"/>
      <c r="H271" s="235" t="s">
        <v>21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141</v>
      </c>
      <c r="AU271" s="242" t="s">
        <v>81</v>
      </c>
      <c r="AV271" s="11" t="s">
        <v>79</v>
      </c>
      <c r="AW271" s="11" t="s">
        <v>35</v>
      </c>
      <c r="AX271" s="11" t="s">
        <v>71</v>
      </c>
      <c r="AY271" s="242" t="s">
        <v>129</v>
      </c>
    </row>
    <row r="272" s="12" customFormat="1">
      <c r="B272" s="243"/>
      <c r="C272" s="244"/>
      <c r="D272" s="234" t="s">
        <v>141</v>
      </c>
      <c r="E272" s="245" t="s">
        <v>21</v>
      </c>
      <c r="F272" s="246" t="s">
        <v>993</v>
      </c>
      <c r="G272" s="244"/>
      <c r="H272" s="247">
        <v>1.21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141</v>
      </c>
      <c r="AU272" s="253" t="s">
        <v>81</v>
      </c>
      <c r="AV272" s="12" t="s">
        <v>81</v>
      </c>
      <c r="AW272" s="12" t="s">
        <v>35</v>
      </c>
      <c r="AX272" s="12" t="s">
        <v>71</v>
      </c>
      <c r="AY272" s="253" t="s">
        <v>129</v>
      </c>
    </row>
    <row r="273" s="13" customFormat="1">
      <c r="B273" s="254"/>
      <c r="C273" s="255"/>
      <c r="D273" s="234" t="s">
        <v>141</v>
      </c>
      <c r="E273" s="256" t="s">
        <v>21</v>
      </c>
      <c r="F273" s="257" t="s">
        <v>161</v>
      </c>
      <c r="G273" s="255"/>
      <c r="H273" s="258">
        <v>28.419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AT273" s="264" t="s">
        <v>141</v>
      </c>
      <c r="AU273" s="264" t="s">
        <v>81</v>
      </c>
      <c r="AV273" s="13" t="s">
        <v>136</v>
      </c>
      <c r="AW273" s="13" t="s">
        <v>35</v>
      </c>
      <c r="AX273" s="13" t="s">
        <v>79</v>
      </c>
      <c r="AY273" s="264" t="s">
        <v>129</v>
      </c>
    </row>
    <row r="274" s="1" customFormat="1" ht="25.5" customHeight="1">
      <c r="B274" s="45"/>
      <c r="C274" s="220" t="s">
        <v>374</v>
      </c>
      <c r="D274" s="220" t="s">
        <v>131</v>
      </c>
      <c r="E274" s="221" t="s">
        <v>994</v>
      </c>
      <c r="F274" s="222" t="s">
        <v>995</v>
      </c>
      <c r="G274" s="223" t="s">
        <v>322</v>
      </c>
      <c r="H274" s="224">
        <v>15</v>
      </c>
      <c r="I274" s="225"/>
      <c r="J274" s="226">
        <f>ROUND(I274*H274,2)</f>
        <v>0</v>
      </c>
      <c r="K274" s="222" t="s">
        <v>135</v>
      </c>
      <c r="L274" s="71"/>
      <c r="M274" s="227" t="s">
        <v>21</v>
      </c>
      <c r="N274" s="228" t="s">
        <v>42</v>
      </c>
      <c r="O274" s="46"/>
      <c r="P274" s="229">
        <f>O274*H274</f>
        <v>0</v>
      </c>
      <c r="Q274" s="229">
        <v>0.088319999999999996</v>
      </c>
      <c r="R274" s="229">
        <f>Q274*H274</f>
        <v>1.3248</v>
      </c>
      <c r="S274" s="229">
        <v>0</v>
      </c>
      <c r="T274" s="230">
        <f>S274*H274</f>
        <v>0</v>
      </c>
      <c r="AR274" s="23" t="s">
        <v>136</v>
      </c>
      <c r="AT274" s="23" t="s">
        <v>131</v>
      </c>
      <c r="AU274" s="23" t="s">
        <v>81</v>
      </c>
      <c r="AY274" s="23" t="s">
        <v>129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79</v>
      </c>
      <c r="BK274" s="231">
        <f>ROUND(I274*H274,2)</f>
        <v>0</v>
      </c>
      <c r="BL274" s="23" t="s">
        <v>136</v>
      </c>
      <c r="BM274" s="23" t="s">
        <v>996</v>
      </c>
    </row>
    <row r="275" s="1" customFormat="1" ht="16.5" customHeight="1">
      <c r="B275" s="45"/>
      <c r="C275" s="265" t="s">
        <v>379</v>
      </c>
      <c r="D275" s="265" t="s">
        <v>264</v>
      </c>
      <c r="E275" s="266" t="s">
        <v>997</v>
      </c>
      <c r="F275" s="267" t="s">
        <v>998</v>
      </c>
      <c r="G275" s="268" t="s">
        <v>322</v>
      </c>
      <c r="H275" s="269">
        <v>1</v>
      </c>
      <c r="I275" s="270"/>
      <c r="J275" s="271">
        <f>ROUND(I275*H275,2)</f>
        <v>0</v>
      </c>
      <c r="K275" s="267" t="s">
        <v>135</v>
      </c>
      <c r="L275" s="272"/>
      <c r="M275" s="273" t="s">
        <v>21</v>
      </c>
      <c r="N275" s="274" t="s">
        <v>42</v>
      </c>
      <c r="O275" s="46"/>
      <c r="P275" s="229">
        <f>O275*H275</f>
        <v>0</v>
      </c>
      <c r="Q275" s="229">
        <v>0.021000000000000001</v>
      </c>
      <c r="R275" s="229">
        <f>Q275*H275</f>
        <v>0.021000000000000001</v>
      </c>
      <c r="S275" s="229">
        <v>0</v>
      </c>
      <c r="T275" s="230">
        <f>S275*H275</f>
        <v>0</v>
      </c>
      <c r="AR275" s="23" t="s">
        <v>170</v>
      </c>
      <c r="AT275" s="23" t="s">
        <v>264</v>
      </c>
      <c r="AU275" s="23" t="s">
        <v>81</v>
      </c>
      <c r="AY275" s="23" t="s">
        <v>129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23" t="s">
        <v>79</v>
      </c>
      <c r="BK275" s="231">
        <f>ROUND(I275*H275,2)</f>
        <v>0</v>
      </c>
      <c r="BL275" s="23" t="s">
        <v>136</v>
      </c>
      <c r="BM275" s="23" t="s">
        <v>999</v>
      </c>
    </row>
    <row r="276" s="1" customFormat="1" ht="16.5" customHeight="1">
      <c r="B276" s="45"/>
      <c r="C276" s="265" t="s">
        <v>385</v>
      </c>
      <c r="D276" s="265" t="s">
        <v>264</v>
      </c>
      <c r="E276" s="266" t="s">
        <v>1000</v>
      </c>
      <c r="F276" s="267" t="s">
        <v>1001</v>
      </c>
      <c r="G276" s="268" t="s">
        <v>322</v>
      </c>
      <c r="H276" s="269">
        <v>6</v>
      </c>
      <c r="I276" s="270"/>
      <c r="J276" s="271">
        <f>ROUND(I276*H276,2)</f>
        <v>0</v>
      </c>
      <c r="K276" s="267" t="s">
        <v>135</v>
      </c>
      <c r="L276" s="272"/>
      <c r="M276" s="273" t="s">
        <v>21</v>
      </c>
      <c r="N276" s="274" t="s">
        <v>42</v>
      </c>
      <c r="O276" s="46"/>
      <c r="P276" s="229">
        <f>O276*H276</f>
        <v>0</v>
      </c>
      <c r="Q276" s="229">
        <v>0.032000000000000001</v>
      </c>
      <c r="R276" s="229">
        <f>Q276*H276</f>
        <v>0.192</v>
      </c>
      <c r="S276" s="229">
        <v>0</v>
      </c>
      <c r="T276" s="230">
        <f>S276*H276</f>
        <v>0</v>
      </c>
      <c r="AR276" s="23" t="s">
        <v>170</v>
      </c>
      <c r="AT276" s="23" t="s">
        <v>264</v>
      </c>
      <c r="AU276" s="23" t="s">
        <v>81</v>
      </c>
      <c r="AY276" s="23" t="s">
        <v>129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79</v>
      </c>
      <c r="BK276" s="231">
        <f>ROUND(I276*H276,2)</f>
        <v>0</v>
      </c>
      <c r="BL276" s="23" t="s">
        <v>136</v>
      </c>
      <c r="BM276" s="23" t="s">
        <v>1002</v>
      </c>
    </row>
    <row r="277" s="11" customFormat="1">
      <c r="B277" s="232"/>
      <c r="C277" s="233"/>
      <c r="D277" s="234" t="s">
        <v>141</v>
      </c>
      <c r="E277" s="235" t="s">
        <v>21</v>
      </c>
      <c r="F277" s="236" t="s">
        <v>1003</v>
      </c>
      <c r="G277" s="233"/>
      <c r="H277" s="235" t="s">
        <v>21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141</v>
      </c>
      <c r="AU277" s="242" t="s">
        <v>81</v>
      </c>
      <c r="AV277" s="11" t="s">
        <v>79</v>
      </c>
      <c r="AW277" s="11" t="s">
        <v>35</v>
      </c>
      <c r="AX277" s="11" t="s">
        <v>71</v>
      </c>
      <c r="AY277" s="242" t="s">
        <v>129</v>
      </c>
    </row>
    <row r="278" s="12" customFormat="1">
      <c r="B278" s="243"/>
      <c r="C278" s="244"/>
      <c r="D278" s="234" t="s">
        <v>141</v>
      </c>
      <c r="E278" s="245" t="s">
        <v>21</v>
      </c>
      <c r="F278" s="246" t="s">
        <v>81</v>
      </c>
      <c r="G278" s="244"/>
      <c r="H278" s="247">
        <v>2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141</v>
      </c>
      <c r="AU278" s="253" t="s">
        <v>81</v>
      </c>
      <c r="AV278" s="12" t="s">
        <v>81</v>
      </c>
      <c r="AW278" s="12" t="s">
        <v>35</v>
      </c>
      <c r="AX278" s="12" t="s">
        <v>71</v>
      </c>
      <c r="AY278" s="253" t="s">
        <v>129</v>
      </c>
    </row>
    <row r="279" s="11" customFormat="1">
      <c r="B279" s="232"/>
      <c r="C279" s="233"/>
      <c r="D279" s="234" t="s">
        <v>141</v>
      </c>
      <c r="E279" s="235" t="s">
        <v>21</v>
      </c>
      <c r="F279" s="236" t="s">
        <v>1004</v>
      </c>
      <c r="G279" s="233"/>
      <c r="H279" s="235" t="s">
        <v>21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AT279" s="242" t="s">
        <v>141</v>
      </c>
      <c r="AU279" s="242" t="s">
        <v>81</v>
      </c>
      <c r="AV279" s="11" t="s">
        <v>79</v>
      </c>
      <c r="AW279" s="11" t="s">
        <v>35</v>
      </c>
      <c r="AX279" s="11" t="s">
        <v>71</v>
      </c>
      <c r="AY279" s="242" t="s">
        <v>129</v>
      </c>
    </row>
    <row r="280" s="12" customFormat="1">
      <c r="B280" s="243"/>
      <c r="C280" s="244"/>
      <c r="D280" s="234" t="s">
        <v>141</v>
      </c>
      <c r="E280" s="245" t="s">
        <v>21</v>
      </c>
      <c r="F280" s="246" t="s">
        <v>1005</v>
      </c>
      <c r="G280" s="244"/>
      <c r="H280" s="247">
        <v>4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AT280" s="253" t="s">
        <v>141</v>
      </c>
      <c r="AU280" s="253" t="s">
        <v>81</v>
      </c>
      <c r="AV280" s="12" t="s">
        <v>81</v>
      </c>
      <c r="AW280" s="12" t="s">
        <v>35</v>
      </c>
      <c r="AX280" s="12" t="s">
        <v>71</v>
      </c>
      <c r="AY280" s="253" t="s">
        <v>129</v>
      </c>
    </row>
    <row r="281" s="13" customFormat="1">
      <c r="B281" s="254"/>
      <c r="C281" s="255"/>
      <c r="D281" s="234" t="s">
        <v>141</v>
      </c>
      <c r="E281" s="256" t="s">
        <v>21</v>
      </c>
      <c r="F281" s="257" t="s">
        <v>161</v>
      </c>
      <c r="G281" s="255"/>
      <c r="H281" s="258">
        <v>6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AT281" s="264" t="s">
        <v>141</v>
      </c>
      <c r="AU281" s="264" t="s">
        <v>81</v>
      </c>
      <c r="AV281" s="13" t="s">
        <v>136</v>
      </c>
      <c r="AW281" s="13" t="s">
        <v>35</v>
      </c>
      <c r="AX281" s="13" t="s">
        <v>79</v>
      </c>
      <c r="AY281" s="264" t="s">
        <v>129</v>
      </c>
    </row>
    <row r="282" s="1" customFormat="1" ht="16.5" customHeight="1">
      <c r="B282" s="45"/>
      <c r="C282" s="265" t="s">
        <v>390</v>
      </c>
      <c r="D282" s="265" t="s">
        <v>264</v>
      </c>
      <c r="E282" s="266" t="s">
        <v>1006</v>
      </c>
      <c r="F282" s="267" t="s">
        <v>1007</v>
      </c>
      <c r="G282" s="268" t="s">
        <v>322</v>
      </c>
      <c r="H282" s="269">
        <v>4</v>
      </c>
      <c r="I282" s="270"/>
      <c r="J282" s="271">
        <f>ROUND(I282*H282,2)</f>
        <v>0</v>
      </c>
      <c r="K282" s="267" t="s">
        <v>135</v>
      </c>
      <c r="L282" s="272"/>
      <c r="M282" s="273" t="s">
        <v>21</v>
      </c>
      <c r="N282" s="274" t="s">
        <v>42</v>
      </c>
      <c r="O282" s="46"/>
      <c r="P282" s="229">
        <f>O282*H282</f>
        <v>0</v>
      </c>
      <c r="Q282" s="229">
        <v>0.041000000000000002</v>
      </c>
      <c r="R282" s="229">
        <f>Q282*H282</f>
        <v>0.16400000000000001</v>
      </c>
      <c r="S282" s="229">
        <v>0</v>
      </c>
      <c r="T282" s="230">
        <f>S282*H282</f>
        <v>0</v>
      </c>
      <c r="AR282" s="23" t="s">
        <v>170</v>
      </c>
      <c r="AT282" s="23" t="s">
        <v>264</v>
      </c>
      <c r="AU282" s="23" t="s">
        <v>81</v>
      </c>
      <c r="AY282" s="23" t="s">
        <v>129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79</v>
      </c>
      <c r="BK282" s="231">
        <f>ROUND(I282*H282,2)</f>
        <v>0</v>
      </c>
      <c r="BL282" s="23" t="s">
        <v>136</v>
      </c>
      <c r="BM282" s="23" t="s">
        <v>1008</v>
      </c>
    </row>
    <row r="283" s="1" customFormat="1" ht="16.5" customHeight="1">
      <c r="B283" s="45"/>
      <c r="C283" s="265" t="s">
        <v>394</v>
      </c>
      <c r="D283" s="265" t="s">
        <v>264</v>
      </c>
      <c r="E283" s="266" t="s">
        <v>1009</v>
      </c>
      <c r="F283" s="267" t="s">
        <v>1010</v>
      </c>
      <c r="G283" s="268" t="s">
        <v>322</v>
      </c>
      <c r="H283" s="269">
        <v>4</v>
      </c>
      <c r="I283" s="270"/>
      <c r="J283" s="271">
        <f>ROUND(I283*H283,2)</f>
        <v>0</v>
      </c>
      <c r="K283" s="267" t="s">
        <v>135</v>
      </c>
      <c r="L283" s="272"/>
      <c r="M283" s="273" t="s">
        <v>21</v>
      </c>
      <c r="N283" s="274" t="s">
        <v>42</v>
      </c>
      <c r="O283" s="46"/>
      <c r="P283" s="229">
        <f>O283*H283</f>
        <v>0</v>
      </c>
      <c r="Q283" s="229">
        <v>0.052999999999999998</v>
      </c>
      <c r="R283" s="229">
        <f>Q283*H283</f>
        <v>0.21199999999999999</v>
      </c>
      <c r="S283" s="229">
        <v>0</v>
      </c>
      <c r="T283" s="230">
        <f>S283*H283</f>
        <v>0</v>
      </c>
      <c r="AR283" s="23" t="s">
        <v>170</v>
      </c>
      <c r="AT283" s="23" t="s">
        <v>264</v>
      </c>
      <c r="AU283" s="23" t="s">
        <v>81</v>
      </c>
      <c r="AY283" s="23" t="s">
        <v>129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3" t="s">
        <v>79</v>
      </c>
      <c r="BK283" s="231">
        <f>ROUND(I283*H283,2)</f>
        <v>0</v>
      </c>
      <c r="BL283" s="23" t="s">
        <v>136</v>
      </c>
      <c r="BM283" s="23" t="s">
        <v>1011</v>
      </c>
    </row>
    <row r="284" s="1" customFormat="1" ht="25.5" customHeight="1">
      <c r="B284" s="45"/>
      <c r="C284" s="220" t="s">
        <v>399</v>
      </c>
      <c r="D284" s="220" t="s">
        <v>131</v>
      </c>
      <c r="E284" s="221" t="s">
        <v>1012</v>
      </c>
      <c r="F284" s="222" t="s">
        <v>1013</v>
      </c>
      <c r="G284" s="223" t="s">
        <v>322</v>
      </c>
      <c r="H284" s="224">
        <v>16</v>
      </c>
      <c r="I284" s="225"/>
      <c r="J284" s="226">
        <f>ROUND(I284*H284,2)</f>
        <v>0</v>
      </c>
      <c r="K284" s="222" t="s">
        <v>135</v>
      </c>
      <c r="L284" s="71"/>
      <c r="M284" s="227" t="s">
        <v>21</v>
      </c>
      <c r="N284" s="228" t="s">
        <v>42</v>
      </c>
      <c r="O284" s="46"/>
      <c r="P284" s="229">
        <f>O284*H284</f>
        <v>0</v>
      </c>
      <c r="Q284" s="229">
        <v>0.00577</v>
      </c>
      <c r="R284" s="229">
        <f>Q284*H284</f>
        <v>0.092319999999999999</v>
      </c>
      <c r="S284" s="229">
        <v>0</v>
      </c>
      <c r="T284" s="230">
        <f>S284*H284</f>
        <v>0</v>
      </c>
      <c r="AR284" s="23" t="s">
        <v>136</v>
      </c>
      <c r="AT284" s="23" t="s">
        <v>131</v>
      </c>
      <c r="AU284" s="23" t="s">
        <v>81</v>
      </c>
      <c r="AY284" s="23" t="s">
        <v>129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23" t="s">
        <v>79</v>
      </c>
      <c r="BK284" s="231">
        <f>ROUND(I284*H284,2)</f>
        <v>0</v>
      </c>
      <c r="BL284" s="23" t="s">
        <v>136</v>
      </c>
      <c r="BM284" s="23" t="s">
        <v>1014</v>
      </c>
    </row>
    <row r="285" s="11" customFormat="1">
      <c r="B285" s="232"/>
      <c r="C285" s="233"/>
      <c r="D285" s="234" t="s">
        <v>141</v>
      </c>
      <c r="E285" s="235" t="s">
        <v>21</v>
      </c>
      <c r="F285" s="236" t="s">
        <v>1015</v>
      </c>
      <c r="G285" s="233"/>
      <c r="H285" s="235" t="s">
        <v>21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141</v>
      </c>
      <c r="AU285" s="242" t="s">
        <v>81</v>
      </c>
      <c r="AV285" s="11" t="s">
        <v>79</v>
      </c>
      <c r="AW285" s="11" t="s">
        <v>35</v>
      </c>
      <c r="AX285" s="11" t="s">
        <v>71</v>
      </c>
      <c r="AY285" s="242" t="s">
        <v>129</v>
      </c>
    </row>
    <row r="286" s="11" customFormat="1">
      <c r="B286" s="232"/>
      <c r="C286" s="233"/>
      <c r="D286" s="234" t="s">
        <v>141</v>
      </c>
      <c r="E286" s="235" t="s">
        <v>21</v>
      </c>
      <c r="F286" s="236" t="s">
        <v>1016</v>
      </c>
      <c r="G286" s="233"/>
      <c r="H286" s="235" t="s">
        <v>21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141</v>
      </c>
      <c r="AU286" s="242" t="s">
        <v>81</v>
      </c>
      <c r="AV286" s="11" t="s">
        <v>79</v>
      </c>
      <c r="AW286" s="11" t="s">
        <v>35</v>
      </c>
      <c r="AX286" s="11" t="s">
        <v>71</v>
      </c>
      <c r="AY286" s="242" t="s">
        <v>129</v>
      </c>
    </row>
    <row r="287" s="12" customFormat="1">
      <c r="B287" s="243"/>
      <c r="C287" s="244"/>
      <c r="D287" s="234" t="s">
        <v>141</v>
      </c>
      <c r="E287" s="245" t="s">
        <v>21</v>
      </c>
      <c r="F287" s="246" t="s">
        <v>224</v>
      </c>
      <c r="G287" s="244"/>
      <c r="H287" s="247">
        <v>16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AT287" s="253" t="s">
        <v>141</v>
      </c>
      <c r="AU287" s="253" t="s">
        <v>81</v>
      </c>
      <c r="AV287" s="12" t="s">
        <v>81</v>
      </c>
      <c r="AW287" s="12" t="s">
        <v>35</v>
      </c>
      <c r="AX287" s="12" t="s">
        <v>79</v>
      </c>
      <c r="AY287" s="253" t="s">
        <v>129</v>
      </c>
    </row>
    <row r="288" s="10" customFormat="1" ht="29.88" customHeight="1">
      <c r="B288" s="204"/>
      <c r="C288" s="205"/>
      <c r="D288" s="206" t="s">
        <v>70</v>
      </c>
      <c r="E288" s="218" t="s">
        <v>154</v>
      </c>
      <c r="F288" s="218" t="s">
        <v>326</v>
      </c>
      <c r="G288" s="205"/>
      <c r="H288" s="205"/>
      <c r="I288" s="208"/>
      <c r="J288" s="219">
        <f>BK288</f>
        <v>0</v>
      </c>
      <c r="K288" s="205"/>
      <c r="L288" s="210"/>
      <c r="M288" s="211"/>
      <c r="N288" s="212"/>
      <c r="O288" s="212"/>
      <c r="P288" s="213">
        <f>SUM(P289:P347)</f>
        <v>0</v>
      </c>
      <c r="Q288" s="212"/>
      <c r="R288" s="213">
        <f>SUM(R289:R347)</f>
        <v>110.86832000000001</v>
      </c>
      <c r="S288" s="212"/>
      <c r="T288" s="214">
        <f>SUM(T289:T347)</f>
        <v>0</v>
      </c>
      <c r="AR288" s="215" t="s">
        <v>79</v>
      </c>
      <c r="AT288" s="216" t="s">
        <v>70</v>
      </c>
      <c r="AU288" s="216" t="s">
        <v>79</v>
      </c>
      <c r="AY288" s="215" t="s">
        <v>129</v>
      </c>
      <c r="BK288" s="217">
        <f>SUM(BK289:BK347)</f>
        <v>0</v>
      </c>
    </row>
    <row r="289" s="1" customFormat="1" ht="25.5" customHeight="1">
      <c r="B289" s="45"/>
      <c r="C289" s="220" t="s">
        <v>403</v>
      </c>
      <c r="D289" s="220" t="s">
        <v>131</v>
      </c>
      <c r="E289" s="221" t="s">
        <v>1017</v>
      </c>
      <c r="F289" s="222" t="s">
        <v>1018</v>
      </c>
      <c r="G289" s="223" t="s">
        <v>134</v>
      </c>
      <c r="H289" s="224">
        <v>119.425</v>
      </c>
      <c r="I289" s="225"/>
      <c r="J289" s="226">
        <f>ROUND(I289*H289,2)</f>
        <v>0</v>
      </c>
      <c r="K289" s="222" t="s">
        <v>135</v>
      </c>
      <c r="L289" s="71"/>
      <c r="M289" s="227" t="s">
        <v>21</v>
      </c>
      <c r="N289" s="228" t="s">
        <v>42</v>
      </c>
      <c r="O289" s="46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AR289" s="23" t="s">
        <v>136</v>
      </c>
      <c r="AT289" s="23" t="s">
        <v>131</v>
      </c>
      <c r="AU289" s="23" t="s">
        <v>81</v>
      </c>
      <c r="AY289" s="23" t="s">
        <v>129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79</v>
      </c>
      <c r="BK289" s="231">
        <f>ROUND(I289*H289,2)</f>
        <v>0</v>
      </c>
      <c r="BL289" s="23" t="s">
        <v>136</v>
      </c>
      <c r="BM289" s="23" t="s">
        <v>1019</v>
      </c>
    </row>
    <row r="290" s="11" customFormat="1">
      <c r="B290" s="232"/>
      <c r="C290" s="233"/>
      <c r="D290" s="234" t="s">
        <v>141</v>
      </c>
      <c r="E290" s="235" t="s">
        <v>21</v>
      </c>
      <c r="F290" s="236" t="s">
        <v>1020</v>
      </c>
      <c r="G290" s="233"/>
      <c r="H290" s="235" t="s">
        <v>21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141</v>
      </c>
      <c r="AU290" s="242" t="s">
        <v>81</v>
      </c>
      <c r="AV290" s="11" t="s">
        <v>79</v>
      </c>
      <c r="AW290" s="11" t="s">
        <v>35</v>
      </c>
      <c r="AX290" s="11" t="s">
        <v>71</v>
      </c>
      <c r="AY290" s="242" t="s">
        <v>129</v>
      </c>
    </row>
    <row r="291" s="11" customFormat="1">
      <c r="B291" s="232"/>
      <c r="C291" s="233"/>
      <c r="D291" s="234" t="s">
        <v>141</v>
      </c>
      <c r="E291" s="235" t="s">
        <v>21</v>
      </c>
      <c r="F291" s="236" t="s">
        <v>1021</v>
      </c>
      <c r="G291" s="233"/>
      <c r="H291" s="235" t="s">
        <v>21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AT291" s="242" t="s">
        <v>141</v>
      </c>
      <c r="AU291" s="242" t="s">
        <v>81</v>
      </c>
      <c r="AV291" s="11" t="s">
        <v>79</v>
      </c>
      <c r="AW291" s="11" t="s">
        <v>35</v>
      </c>
      <c r="AX291" s="11" t="s">
        <v>71</v>
      </c>
      <c r="AY291" s="242" t="s">
        <v>129</v>
      </c>
    </row>
    <row r="292" s="12" customFormat="1">
      <c r="B292" s="243"/>
      <c r="C292" s="244"/>
      <c r="D292" s="234" t="s">
        <v>141</v>
      </c>
      <c r="E292" s="245" t="s">
        <v>21</v>
      </c>
      <c r="F292" s="246" t="s">
        <v>1022</v>
      </c>
      <c r="G292" s="244"/>
      <c r="H292" s="247">
        <v>24.199999999999999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141</v>
      </c>
      <c r="AU292" s="253" t="s">
        <v>81</v>
      </c>
      <c r="AV292" s="12" t="s">
        <v>81</v>
      </c>
      <c r="AW292" s="12" t="s">
        <v>35</v>
      </c>
      <c r="AX292" s="12" t="s">
        <v>71</v>
      </c>
      <c r="AY292" s="253" t="s">
        <v>129</v>
      </c>
    </row>
    <row r="293" s="11" customFormat="1">
      <c r="B293" s="232"/>
      <c r="C293" s="233"/>
      <c r="D293" s="234" t="s">
        <v>141</v>
      </c>
      <c r="E293" s="235" t="s">
        <v>21</v>
      </c>
      <c r="F293" s="236" t="s">
        <v>1023</v>
      </c>
      <c r="G293" s="233"/>
      <c r="H293" s="235" t="s">
        <v>21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AT293" s="242" t="s">
        <v>141</v>
      </c>
      <c r="AU293" s="242" t="s">
        <v>81</v>
      </c>
      <c r="AV293" s="11" t="s">
        <v>79</v>
      </c>
      <c r="AW293" s="11" t="s">
        <v>35</v>
      </c>
      <c r="AX293" s="11" t="s">
        <v>71</v>
      </c>
      <c r="AY293" s="242" t="s">
        <v>129</v>
      </c>
    </row>
    <row r="294" s="12" customFormat="1">
      <c r="B294" s="243"/>
      <c r="C294" s="244"/>
      <c r="D294" s="234" t="s">
        <v>141</v>
      </c>
      <c r="E294" s="245" t="s">
        <v>21</v>
      </c>
      <c r="F294" s="246" t="s">
        <v>1024</v>
      </c>
      <c r="G294" s="244"/>
      <c r="H294" s="247">
        <v>30.225000000000001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141</v>
      </c>
      <c r="AU294" s="253" t="s">
        <v>81</v>
      </c>
      <c r="AV294" s="12" t="s">
        <v>81</v>
      </c>
      <c r="AW294" s="12" t="s">
        <v>35</v>
      </c>
      <c r="AX294" s="12" t="s">
        <v>71</v>
      </c>
      <c r="AY294" s="253" t="s">
        <v>129</v>
      </c>
    </row>
    <row r="295" s="11" customFormat="1">
      <c r="B295" s="232"/>
      <c r="C295" s="233"/>
      <c r="D295" s="234" t="s">
        <v>141</v>
      </c>
      <c r="E295" s="235" t="s">
        <v>21</v>
      </c>
      <c r="F295" s="236" t="s">
        <v>1025</v>
      </c>
      <c r="G295" s="233"/>
      <c r="H295" s="235" t="s">
        <v>21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AT295" s="242" t="s">
        <v>141</v>
      </c>
      <c r="AU295" s="242" t="s">
        <v>81</v>
      </c>
      <c r="AV295" s="11" t="s">
        <v>79</v>
      </c>
      <c r="AW295" s="11" t="s">
        <v>35</v>
      </c>
      <c r="AX295" s="11" t="s">
        <v>71</v>
      </c>
      <c r="AY295" s="242" t="s">
        <v>129</v>
      </c>
    </row>
    <row r="296" s="12" customFormat="1">
      <c r="B296" s="243"/>
      <c r="C296" s="244"/>
      <c r="D296" s="234" t="s">
        <v>141</v>
      </c>
      <c r="E296" s="245" t="s">
        <v>21</v>
      </c>
      <c r="F296" s="246" t="s">
        <v>1026</v>
      </c>
      <c r="G296" s="244"/>
      <c r="H296" s="247">
        <v>36.299999999999997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AT296" s="253" t="s">
        <v>141</v>
      </c>
      <c r="AU296" s="253" t="s">
        <v>81</v>
      </c>
      <c r="AV296" s="12" t="s">
        <v>81</v>
      </c>
      <c r="AW296" s="12" t="s">
        <v>35</v>
      </c>
      <c r="AX296" s="12" t="s">
        <v>71</v>
      </c>
      <c r="AY296" s="253" t="s">
        <v>129</v>
      </c>
    </row>
    <row r="297" s="11" customFormat="1">
      <c r="B297" s="232"/>
      <c r="C297" s="233"/>
      <c r="D297" s="234" t="s">
        <v>141</v>
      </c>
      <c r="E297" s="235" t="s">
        <v>21</v>
      </c>
      <c r="F297" s="236" t="s">
        <v>1027</v>
      </c>
      <c r="G297" s="233"/>
      <c r="H297" s="235" t="s">
        <v>21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AT297" s="242" t="s">
        <v>141</v>
      </c>
      <c r="AU297" s="242" t="s">
        <v>81</v>
      </c>
      <c r="AV297" s="11" t="s">
        <v>79</v>
      </c>
      <c r="AW297" s="11" t="s">
        <v>35</v>
      </c>
      <c r="AX297" s="11" t="s">
        <v>71</v>
      </c>
      <c r="AY297" s="242" t="s">
        <v>129</v>
      </c>
    </row>
    <row r="298" s="12" customFormat="1">
      <c r="B298" s="243"/>
      <c r="C298" s="244"/>
      <c r="D298" s="234" t="s">
        <v>141</v>
      </c>
      <c r="E298" s="245" t="s">
        <v>21</v>
      </c>
      <c r="F298" s="246" t="s">
        <v>1028</v>
      </c>
      <c r="G298" s="244"/>
      <c r="H298" s="247">
        <v>28.699999999999999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141</v>
      </c>
      <c r="AU298" s="253" t="s">
        <v>81</v>
      </c>
      <c r="AV298" s="12" t="s">
        <v>81</v>
      </c>
      <c r="AW298" s="12" t="s">
        <v>35</v>
      </c>
      <c r="AX298" s="12" t="s">
        <v>71</v>
      </c>
      <c r="AY298" s="253" t="s">
        <v>129</v>
      </c>
    </row>
    <row r="299" s="13" customFormat="1">
      <c r="B299" s="254"/>
      <c r="C299" s="255"/>
      <c r="D299" s="234" t="s">
        <v>141</v>
      </c>
      <c r="E299" s="256" t="s">
        <v>21</v>
      </c>
      <c r="F299" s="257" t="s">
        <v>161</v>
      </c>
      <c r="G299" s="255"/>
      <c r="H299" s="258">
        <v>119.425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AT299" s="264" t="s">
        <v>141</v>
      </c>
      <c r="AU299" s="264" t="s">
        <v>81</v>
      </c>
      <c r="AV299" s="13" t="s">
        <v>136</v>
      </c>
      <c r="AW299" s="13" t="s">
        <v>35</v>
      </c>
      <c r="AX299" s="13" t="s">
        <v>79</v>
      </c>
      <c r="AY299" s="264" t="s">
        <v>129</v>
      </c>
    </row>
    <row r="300" s="1" customFormat="1" ht="25.5" customHeight="1">
      <c r="B300" s="45"/>
      <c r="C300" s="220" t="s">
        <v>407</v>
      </c>
      <c r="D300" s="220" t="s">
        <v>131</v>
      </c>
      <c r="E300" s="221" t="s">
        <v>328</v>
      </c>
      <c r="F300" s="222" t="s">
        <v>329</v>
      </c>
      <c r="G300" s="223" t="s">
        <v>134</v>
      </c>
      <c r="H300" s="224">
        <v>400</v>
      </c>
      <c r="I300" s="225"/>
      <c r="J300" s="226">
        <f>ROUND(I300*H300,2)</f>
        <v>0</v>
      </c>
      <c r="K300" s="222" t="s">
        <v>135</v>
      </c>
      <c r="L300" s="71"/>
      <c r="M300" s="227" t="s">
        <v>21</v>
      </c>
      <c r="N300" s="228" t="s">
        <v>42</v>
      </c>
      <c r="O300" s="46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AR300" s="23" t="s">
        <v>136</v>
      </c>
      <c r="AT300" s="23" t="s">
        <v>131</v>
      </c>
      <c r="AU300" s="23" t="s">
        <v>81</v>
      </c>
      <c r="AY300" s="23" t="s">
        <v>129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23" t="s">
        <v>79</v>
      </c>
      <c r="BK300" s="231">
        <f>ROUND(I300*H300,2)</f>
        <v>0</v>
      </c>
      <c r="BL300" s="23" t="s">
        <v>136</v>
      </c>
      <c r="BM300" s="23" t="s">
        <v>1029</v>
      </c>
    </row>
    <row r="301" s="11" customFormat="1">
      <c r="B301" s="232"/>
      <c r="C301" s="233"/>
      <c r="D301" s="234" t="s">
        <v>141</v>
      </c>
      <c r="E301" s="235" t="s">
        <v>21</v>
      </c>
      <c r="F301" s="236" t="s">
        <v>1030</v>
      </c>
      <c r="G301" s="233"/>
      <c r="H301" s="235" t="s">
        <v>21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AT301" s="242" t="s">
        <v>141</v>
      </c>
      <c r="AU301" s="242" t="s">
        <v>81</v>
      </c>
      <c r="AV301" s="11" t="s">
        <v>79</v>
      </c>
      <c r="AW301" s="11" t="s">
        <v>35</v>
      </c>
      <c r="AX301" s="11" t="s">
        <v>71</v>
      </c>
      <c r="AY301" s="242" t="s">
        <v>129</v>
      </c>
    </row>
    <row r="302" s="12" customFormat="1">
      <c r="B302" s="243"/>
      <c r="C302" s="244"/>
      <c r="D302" s="234" t="s">
        <v>141</v>
      </c>
      <c r="E302" s="245" t="s">
        <v>21</v>
      </c>
      <c r="F302" s="246" t="s">
        <v>821</v>
      </c>
      <c r="G302" s="244"/>
      <c r="H302" s="247">
        <v>400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141</v>
      </c>
      <c r="AU302" s="253" t="s">
        <v>81</v>
      </c>
      <c r="AV302" s="12" t="s">
        <v>81</v>
      </c>
      <c r="AW302" s="12" t="s">
        <v>35</v>
      </c>
      <c r="AX302" s="12" t="s">
        <v>79</v>
      </c>
      <c r="AY302" s="253" t="s">
        <v>129</v>
      </c>
    </row>
    <row r="303" s="1" customFormat="1" ht="38.25" customHeight="1">
      <c r="B303" s="45"/>
      <c r="C303" s="220" t="s">
        <v>411</v>
      </c>
      <c r="D303" s="220" t="s">
        <v>131</v>
      </c>
      <c r="E303" s="221" t="s">
        <v>1031</v>
      </c>
      <c r="F303" s="222" t="s">
        <v>1032</v>
      </c>
      <c r="G303" s="223" t="s">
        <v>134</v>
      </c>
      <c r="H303" s="224">
        <v>206.61000000000001</v>
      </c>
      <c r="I303" s="225"/>
      <c r="J303" s="226">
        <f>ROUND(I303*H303,2)</f>
        <v>0</v>
      </c>
      <c r="K303" s="222" t="s">
        <v>135</v>
      </c>
      <c r="L303" s="71"/>
      <c r="M303" s="227" t="s">
        <v>21</v>
      </c>
      <c r="N303" s="228" t="s">
        <v>42</v>
      </c>
      <c r="O303" s="46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AR303" s="23" t="s">
        <v>136</v>
      </c>
      <c r="AT303" s="23" t="s">
        <v>131</v>
      </c>
      <c r="AU303" s="23" t="s">
        <v>81</v>
      </c>
      <c r="AY303" s="23" t="s">
        <v>129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23" t="s">
        <v>79</v>
      </c>
      <c r="BK303" s="231">
        <f>ROUND(I303*H303,2)</f>
        <v>0</v>
      </c>
      <c r="BL303" s="23" t="s">
        <v>136</v>
      </c>
      <c r="BM303" s="23" t="s">
        <v>1033</v>
      </c>
    </row>
    <row r="304" s="11" customFormat="1">
      <c r="B304" s="232"/>
      <c r="C304" s="233"/>
      <c r="D304" s="234" t="s">
        <v>141</v>
      </c>
      <c r="E304" s="235" t="s">
        <v>21</v>
      </c>
      <c r="F304" s="236" t="s">
        <v>825</v>
      </c>
      <c r="G304" s="233"/>
      <c r="H304" s="235" t="s">
        <v>21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AT304" s="242" t="s">
        <v>141</v>
      </c>
      <c r="AU304" s="242" t="s">
        <v>81</v>
      </c>
      <c r="AV304" s="11" t="s">
        <v>79</v>
      </c>
      <c r="AW304" s="11" t="s">
        <v>35</v>
      </c>
      <c r="AX304" s="11" t="s">
        <v>71</v>
      </c>
      <c r="AY304" s="242" t="s">
        <v>129</v>
      </c>
    </row>
    <row r="305" s="11" customFormat="1">
      <c r="B305" s="232"/>
      <c r="C305" s="233"/>
      <c r="D305" s="234" t="s">
        <v>141</v>
      </c>
      <c r="E305" s="235" t="s">
        <v>21</v>
      </c>
      <c r="F305" s="236" t="s">
        <v>837</v>
      </c>
      <c r="G305" s="233"/>
      <c r="H305" s="235" t="s">
        <v>21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141</v>
      </c>
      <c r="AU305" s="242" t="s">
        <v>81</v>
      </c>
      <c r="AV305" s="11" t="s">
        <v>79</v>
      </c>
      <c r="AW305" s="11" t="s">
        <v>35</v>
      </c>
      <c r="AX305" s="11" t="s">
        <v>71</v>
      </c>
      <c r="AY305" s="242" t="s">
        <v>129</v>
      </c>
    </row>
    <row r="306" s="12" customFormat="1">
      <c r="B306" s="243"/>
      <c r="C306" s="244"/>
      <c r="D306" s="234" t="s">
        <v>141</v>
      </c>
      <c r="E306" s="245" t="s">
        <v>21</v>
      </c>
      <c r="F306" s="246" t="s">
        <v>838</v>
      </c>
      <c r="G306" s="244"/>
      <c r="H306" s="247">
        <v>175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141</v>
      </c>
      <c r="AU306" s="253" t="s">
        <v>81</v>
      </c>
      <c r="AV306" s="12" t="s">
        <v>81</v>
      </c>
      <c r="AW306" s="12" t="s">
        <v>35</v>
      </c>
      <c r="AX306" s="12" t="s">
        <v>71</v>
      </c>
      <c r="AY306" s="253" t="s">
        <v>129</v>
      </c>
    </row>
    <row r="307" s="11" customFormat="1">
      <c r="B307" s="232"/>
      <c r="C307" s="233"/>
      <c r="D307" s="234" t="s">
        <v>141</v>
      </c>
      <c r="E307" s="235" t="s">
        <v>21</v>
      </c>
      <c r="F307" s="236" t="s">
        <v>839</v>
      </c>
      <c r="G307" s="233"/>
      <c r="H307" s="235" t="s">
        <v>21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AT307" s="242" t="s">
        <v>141</v>
      </c>
      <c r="AU307" s="242" t="s">
        <v>81</v>
      </c>
      <c r="AV307" s="11" t="s">
        <v>79</v>
      </c>
      <c r="AW307" s="11" t="s">
        <v>35</v>
      </c>
      <c r="AX307" s="11" t="s">
        <v>71</v>
      </c>
      <c r="AY307" s="242" t="s">
        <v>129</v>
      </c>
    </row>
    <row r="308" s="12" customFormat="1">
      <c r="B308" s="243"/>
      <c r="C308" s="244"/>
      <c r="D308" s="234" t="s">
        <v>141</v>
      </c>
      <c r="E308" s="245" t="s">
        <v>21</v>
      </c>
      <c r="F308" s="246" t="s">
        <v>840</v>
      </c>
      <c r="G308" s="244"/>
      <c r="H308" s="247">
        <v>31.609999999999999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141</v>
      </c>
      <c r="AU308" s="253" t="s">
        <v>81</v>
      </c>
      <c r="AV308" s="12" t="s">
        <v>81</v>
      </c>
      <c r="AW308" s="12" t="s">
        <v>35</v>
      </c>
      <c r="AX308" s="12" t="s">
        <v>71</v>
      </c>
      <c r="AY308" s="253" t="s">
        <v>129</v>
      </c>
    </row>
    <row r="309" s="13" customFormat="1">
      <c r="B309" s="254"/>
      <c r="C309" s="255"/>
      <c r="D309" s="234" t="s">
        <v>141</v>
      </c>
      <c r="E309" s="256" t="s">
        <v>21</v>
      </c>
      <c r="F309" s="257" t="s">
        <v>161</v>
      </c>
      <c r="G309" s="255"/>
      <c r="H309" s="258">
        <v>206.61000000000001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AT309" s="264" t="s">
        <v>141</v>
      </c>
      <c r="AU309" s="264" t="s">
        <v>81</v>
      </c>
      <c r="AV309" s="13" t="s">
        <v>136</v>
      </c>
      <c r="AW309" s="13" t="s">
        <v>35</v>
      </c>
      <c r="AX309" s="13" t="s">
        <v>79</v>
      </c>
      <c r="AY309" s="264" t="s">
        <v>129</v>
      </c>
    </row>
    <row r="310" s="1" customFormat="1" ht="25.5" customHeight="1">
      <c r="B310" s="45"/>
      <c r="C310" s="220" t="s">
        <v>415</v>
      </c>
      <c r="D310" s="220" t="s">
        <v>131</v>
      </c>
      <c r="E310" s="221" t="s">
        <v>1034</v>
      </c>
      <c r="F310" s="222" t="s">
        <v>1035</v>
      </c>
      <c r="G310" s="223" t="s">
        <v>134</v>
      </c>
      <c r="H310" s="224">
        <v>24</v>
      </c>
      <c r="I310" s="225"/>
      <c r="J310" s="226">
        <f>ROUND(I310*H310,2)</f>
        <v>0</v>
      </c>
      <c r="K310" s="222" t="s">
        <v>135</v>
      </c>
      <c r="L310" s="71"/>
      <c r="M310" s="227" t="s">
        <v>21</v>
      </c>
      <c r="N310" s="228" t="s">
        <v>42</v>
      </c>
      <c r="O310" s="46"/>
      <c r="P310" s="229">
        <f>O310*H310</f>
        <v>0</v>
      </c>
      <c r="Q310" s="229">
        <v>0.46166000000000001</v>
      </c>
      <c r="R310" s="229">
        <f>Q310*H310</f>
        <v>11.079840000000001</v>
      </c>
      <c r="S310" s="229">
        <v>0</v>
      </c>
      <c r="T310" s="230">
        <f>S310*H310</f>
        <v>0</v>
      </c>
      <c r="AR310" s="23" t="s">
        <v>136</v>
      </c>
      <c r="AT310" s="23" t="s">
        <v>131</v>
      </c>
      <c r="AU310" s="23" t="s">
        <v>81</v>
      </c>
      <c r="AY310" s="23" t="s">
        <v>129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23" t="s">
        <v>79</v>
      </c>
      <c r="BK310" s="231">
        <f>ROUND(I310*H310,2)</f>
        <v>0</v>
      </c>
      <c r="BL310" s="23" t="s">
        <v>136</v>
      </c>
      <c r="BM310" s="23" t="s">
        <v>1036</v>
      </c>
    </row>
    <row r="311" s="1" customFormat="1" ht="25.5" customHeight="1">
      <c r="B311" s="45"/>
      <c r="C311" s="220" t="s">
        <v>419</v>
      </c>
      <c r="D311" s="220" t="s">
        <v>131</v>
      </c>
      <c r="E311" s="221" t="s">
        <v>333</v>
      </c>
      <c r="F311" s="222" t="s">
        <v>334</v>
      </c>
      <c r="G311" s="223" t="s">
        <v>134</v>
      </c>
      <c r="H311" s="224">
        <v>24</v>
      </c>
      <c r="I311" s="225"/>
      <c r="J311" s="226">
        <f>ROUND(I311*H311,2)</f>
        <v>0</v>
      </c>
      <c r="K311" s="222" t="s">
        <v>135</v>
      </c>
      <c r="L311" s="71"/>
      <c r="M311" s="227" t="s">
        <v>21</v>
      </c>
      <c r="N311" s="228" t="s">
        <v>42</v>
      </c>
      <c r="O311" s="46"/>
      <c r="P311" s="229">
        <f>O311*H311</f>
        <v>0</v>
      </c>
      <c r="Q311" s="229">
        <v>0.26375999999999999</v>
      </c>
      <c r="R311" s="229">
        <f>Q311*H311</f>
        <v>6.3302399999999999</v>
      </c>
      <c r="S311" s="229">
        <v>0</v>
      </c>
      <c r="T311" s="230">
        <f>S311*H311</f>
        <v>0</v>
      </c>
      <c r="AR311" s="23" t="s">
        <v>136</v>
      </c>
      <c r="AT311" s="23" t="s">
        <v>131</v>
      </c>
      <c r="AU311" s="23" t="s">
        <v>81</v>
      </c>
      <c r="AY311" s="23" t="s">
        <v>129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79</v>
      </c>
      <c r="BK311" s="231">
        <f>ROUND(I311*H311,2)</f>
        <v>0</v>
      </c>
      <c r="BL311" s="23" t="s">
        <v>136</v>
      </c>
      <c r="BM311" s="23" t="s">
        <v>1037</v>
      </c>
    </row>
    <row r="312" s="1" customFormat="1" ht="25.5" customHeight="1">
      <c r="B312" s="45"/>
      <c r="C312" s="220" t="s">
        <v>424</v>
      </c>
      <c r="D312" s="220" t="s">
        <v>131</v>
      </c>
      <c r="E312" s="221" t="s">
        <v>338</v>
      </c>
      <c r="F312" s="222" t="s">
        <v>339</v>
      </c>
      <c r="G312" s="223" t="s">
        <v>134</v>
      </c>
      <c r="H312" s="224">
        <v>335.55000000000001</v>
      </c>
      <c r="I312" s="225"/>
      <c r="J312" s="226">
        <f>ROUND(I312*H312,2)</f>
        <v>0</v>
      </c>
      <c r="K312" s="222" t="s">
        <v>135</v>
      </c>
      <c r="L312" s="71"/>
      <c r="M312" s="227" t="s">
        <v>21</v>
      </c>
      <c r="N312" s="228" t="s">
        <v>42</v>
      </c>
      <c r="O312" s="46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AR312" s="23" t="s">
        <v>136</v>
      </c>
      <c r="AT312" s="23" t="s">
        <v>131</v>
      </c>
      <c r="AU312" s="23" t="s">
        <v>81</v>
      </c>
      <c r="AY312" s="23" t="s">
        <v>129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23" t="s">
        <v>79</v>
      </c>
      <c r="BK312" s="231">
        <f>ROUND(I312*H312,2)</f>
        <v>0</v>
      </c>
      <c r="BL312" s="23" t="s">
        <v>136</v>
      </c>
      <c r="BM312" s="23" t="s">
        <v>1038</v>
      </c>
    </row>
    <row r="313" s="11" customFormat="1">
      <c r="B313" s="232"/>
      <c r="C313" s="233"/>
      <c r="D313" s="234" t="s">
        <v>141</v>
      </c>
      <c r="E313" s="235" t="s">
        <v>21</v>
      </c>
      <c r="F313" s="236" t="s">
        <v>825</v>
      </c>
      <c r="G313" s="233"/>
      <c r="H313" s="235" t="s">
        <v>21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AT313" s="242" t="s">
        <v>141</v>
      </c>
      <c r="AU313" s="242" t="s">
        <v>81</v>
      </c>
      <c r="AV313" s="11" t="s">
        <v>79</v>
      </c>
      <c r="AW313" s="11" t="s">
        <v>35</v>
      </c>
      <c r="AX313" s="11" t="s">
        <v>71</v>
      </c>
      <c r="AY313" s="242" t="s">
        <v>129</v>
      </c>
    </row>
    <row r="314" s="11" customFormat="1">
      <c r="B314" s="232"/>
      <c r="C314" s="233"/>
      <c r="D314" s="234" t="s">
        <v>141</v>
      </c>
      <c r="E314" s="235" t="s">
        <v>21</v>
      </c>
      <c r="F314" s="236" t="s">
        <v>826</v>
      </c>
      <c r="G314" s="233"/>
      <c r="H314" s="235" t="s">
        <v>21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AT314" s="242" t="s">
        <v>141</v>
      </c>
      <c r="AU314" s="242" t="s">
        <v>81</v>
      </c>
      <c r="AV314" s="11" t="s">
        <v>79</v>
      </c>
      <c r="AW314" s="11" t="s">
        <v>35</v>
      </c>
      <c r="AX314" s="11" t="s">
        <v>71</v>
      </c>
      <c r="AY314" s="242" t="s">
        <v>129</v>
      </c>
    </row>
    <row r="315" s="12" customFormat="1">
      <c r="B315" s="243"/>
      <c r="C315" s="244"/>
      <c r="D315" s="234" t="s">
        <v>141</v>
      </c>
      <c r="E315" s="245" t="s">
        <v>21</v>
      </c>
      <c r="F315" s="246" t="s">
        <v>827</v>
      </c>
      <c r="G315" s="244"/>
      <c r="H315" s="247">
        <v>90.299999999999997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AT315" s="253" t="s">
        <v>141</v>
      </c>
      <c r="AU315" s="253" t="s">
        <v>81</v>
      </c>
      <c r="AV315" s="12" t="s">
        <v>81</v>
      </c>
      <c r="AW315" s="12" t="s">
        <v>35</v>
      </c>
      <c r="AX315" s="12" t="s">
        <v>71</v>
      </c>
      <c r="AY315" s="253" t="s">
        <v>129</v>
      </c>
    </row>
    <row r="316" s="11" customFormat="1">
      <c r="B316" s="232"/>
      <c r="C316" s="233"/>
      <c r="D316" s="234" t="s">
        <v>141</v>
      </c>
      <c r="E316" s="235" t="s">
        <v>21</v>
      </c>
      <c r="F316" s="236" t="s">
        <v>828</v>
      </c>
      <c r="G316" s="233"/>
      <c r="H316" s="235" t="s">
        <v>21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AT316" s="242" t="s">
        <v>141</v>
      </c>
      <c r="AU316" s="242" t="s">
        <v>81</v>
      </c>
      <c r="AV316" s="11" t="s">
        <v>79</v>
      </c>
      <c r="AW316" s="11" t="s">
        <v>35</v>
      </c>
      <c r="AX316" s="11" t="s">
        <v>71</v>
      </c>
      <c r="AY316" s="242" t="s">
        <v>129</v>
      </c>
    </row>
    <row r="317" s="12" customFormat="1">
      <c r="B317" s="243"/>
      <c r="C317" s="244"/>
      <c r="D317" s="234" t="s">
        <v>141</v>
      </c>
      <c r="E317" s="245" t="s">
        <v>21</v>
      </c>
      <c r="F317" s="246" t="s">
        <v>829</v>
      </c>
      <c r="G317" s="244"/>
      <c r="H317" s="247">
        <v>196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141</v>
      </c>
      <c r="AU317" s="253" t="s">
        <v>81</v>
      </c>
      <c r="AV317" s="12" t="s">
        <v>81</v>
      </c>
      <c r="AW317" s="12" t="s">
        <v>35</v>
      </c>
      <c r="AX317" s="12" t="s">
        <v>71</v>
      </c>
      <c r="AY317" s="253" t="s">
        <v>129</v>
      </c>
    </row>
    <row r="318" s="11" customFormat="1">
      <c r="B318" s="232"/>
      <c r="C318" s="233"/>
      <c r="D318" s="234" t="s">
        <v>141</v>
      </c>
      <c r="E318" s="235" t="s">
        <v>21</v>
      </c>
      <c r="F318" s="236" t="s">
        <v>830</v>
      </c>
      <c r="G318" s="233"/>
      <c r="H318" s="235" t="s">
        <v>21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AT318" s="242" t="s">
        <v>141</v>
      </c>
      <c r="AU318" s="242" t="s">
        <v>81</v>
      </c>
      <c r="AV318" s="11" t="s">
        <v>79</v>
      </c>
      <c r="AW318" s="11" t="s">
        <v>35</v>
      </c>
      <c r="AX318" s="11" t="s">
        <v>71</v>
      </c>
      <c r="AY318" s="242" t="s">
        <v>129</v>
      </c>
    </row>
    <row r="319" s="12" customFormat="1">
      <c r="B319" s="243"/>
      <c r="C319" s="244"/>
      <c r="D319" s="234" t="s">
        <v>141</v>
      </c>
      <c r="E319" s="245" t="s">
        <v>21</v>
      </c>
      <c r="F319" s="246" t="s">
        <v>831</v>
      </c>
      <c r="G319" s="244"/>
      <c r="H319" s="247">
        <v>27.25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AT319" s="253" t="s">
        <v>141</v>
      </c>
      <c r="AU319" s="253" t="s">
        <v>81</v>
      </c>
      <c r="AV319" s="12" t="s">
        <v>81</v>
      </c>
      <c r="AW319" s="12" t="s">
        <v>35</v>
      </c>
      <c r="AX319" s="12" t="s">
        <v>71</v>
      </c>
      <c r="AY319" s="253" t="s">
        <v>129</v>
      </c>
    </row>
    <row r="320" s="11" customFormat="1">
      <c r="B320" s="232"/>
      <c r="C320" s="233"/>
      <c r="D320" s="234" t="s">
        <v>141</v>
      </c>
      <c r="E320" s="235" t="s">
        <v>21</v>
      </c>
      <c r="F320" s="236" t="s">
        <v>832</v>
      </c>
      <c r="G320" s="233"/>
      <c r="H320" s="235" t="s">
        <v>21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AT320" s="242" t="s">
        <v>141</v>
      </c>
      <c r="AU320" s="242" t="s">
        <v>81</v>
      </c>
      <c r="AV320" s="11" t="s">
        <v>79</v>
      </c>
      <c r="AW320" s="11" t="s">
        <v>35</v>
      </c>
      <c r="AX320" s="11" t="s">
        <v>71</v>
      </c>
      <c r="AY320" s="242" t="s">
        <v>129</v>
      </c>
    </row>
    <row r="321" s="12" customFormat="1">
      <c r="B321" s="243"/>
      <c r="C321" s="244"/>
      <c r="D321" s="234" t="s">
        <v>141</v>
      </c>
      <c r="E321" s="245" t="s">
        <v>21</v>
      </c>
      <c r="F321" s="246" t="s">
        <v>813</v>
      </c>
      <c r="G321" s="244"/>
      <c r="H321" s="247">
        <v>22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AT321" s="253" t="s">
        <v>141</v>
      </c>
      <c r="AU321" s="253" t="s">
        <v>81</v>
      </c>
      <c r="AV321" s="12" t="s">
        <v>81</v>
      </c>
      <c r="AW321" s="12" t="s">
        <v>35</v>
      </c>
      <c r="AX321" s="12" t="s">
        <v>71</v>
      </c>
      <c r="AY321" s="253" t="s">
        <v>129</v>
      </c>
    </row>
    <row r="322" s="13" customFormat="1">
      <c r="B322" s="254"/>
      <c r="C322" s="255"/>
      <c r="D322" s="234" t="s">
        <v>141</v>
      </c>
      <c r="E322" s="256" t="s">
        <v>21</v>
      </c>
      <c r="F322" s="257" t="s">
        <v>161</v>
      </c>
      <c r="G322" s="255"/>
      <c r="H322" s="258">
        <v>335.55000000000001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AT322" s="264" t="s">
        <v>141</v>
      </c>
      <c r="AU322" s="264" t="s">
        <v>81</v>
      </c>
      <c r="AV322" s="13" t="s">
        <v>136</v>
      </c>
      <c r="AW322" s="13" t="s">
        <v>35</v>
      </c>
      <c r="AX322" s="13" t="s">
        <v>79</v>
      </c>
      <c r="AY322" s="264" t="s">
        <v>129</v>
      </c>
    </row>
    <row r="323" s="1" customFormat="1" ht="25.5" customHeight="1">
      <c r="B323" s="45"/>
      <c r="C323" s="220" t="s">
        <v>428</v>
      </c>
      <c r="D323" s="220" t="s">
        <v>131</v>
      </c>
      <c r="E323" s="221" t="s">
        <v>350</v>
      </c>
      <c r="F323" s="222" t="s">
        <v>351</v>
      </c>
      <c r="G323" s="223" t="s">
        <v>134</v>
      </c>
      <c r="H323" s="224">
        <v>24</v>
      </c>
      <c r="I323" s="225"/>
      <c r="J323" s="226">
        <f>ROUND(I323*H323,2)</f>
        <v>0</v>
      </c>
      <c r="K323" s="222" t="s">
        <v>135</v>
      </c>
      <c r="L323" s="71"/>
      <c r="M323" s="227" t="s">
        <v>21</v>
      </c>
      <c r="N323" s="228" t="s">
        <v>42</v>
      </c>
      <c r="O323" s="46"/>
      <c r="P323" s="229">
        <f>O323*H323</f>
        <v>0</v>
      </c>
      <c r="Q323" s="229">
        <v>0.12966</v>
      </c>
      <c r="R323" s="229">
        <f>Q323*H323</f>
        <v>3.1118399999999999</v>
      </c>
      <c r="S323" s="229">
        <v>0</v>
      </c>
      <c r="T323" s="230">
        <f>S323*H323</f>
        <v>0</v>
      </c>
      <c r="AR323" s="23" t="s">
        <v>136</v>
      </c>
      <c r="AT323" s="23" t="s">
        <v>131</v>
      </c>
      <c r="AU323" s="23" t="s">
        <v>81</v>
      </c>
      <c r="AY323" s="23" t="s">
        <v>129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23" t="s">
        <v>79</v>
      </c>
      <c r="BK323" s="231">
        <f>ROUND(I323*H323,2)</f>
        <v>0</v>
      </c>
      <c r="BL323" s="23" t="s">
        <v>136</v>
      </c>
      <c r="BM323" s="23" t="s">
        <v>1039</v>
      </c>
    </row>
    <row r="324" s="11" customFormat="1">
      <c r="B324" s="232"/>
      <c r="C324" s="233"/>
      <c r="D324" s="234" t="s">
        <v>141</v>
      </c>
      <c r="E324" s="235" t="s">
        <v>21</v>
      </c>
      <c r="F324" s="236" t="s">
        <v>832</v>
      </c>
      <c r="G324" s="233"/>
      <c r="H324" s="235" t="s">
        <v>21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AT324" s="242" t="s">
        <v>141</v>
      </c>
      <c r="AU324" s="242" t="s">
        <v>81</v>
      </c>
      <c r="AV324" s="11" t="s">
        <v>79</v>
      </c>
      <c r="AW324" s="11" t="s">
        <v>35</v>
      </c>
      <c r="AX324" s="11" t="s">
        <v>71</v>
      </c>
      <c r="AY324" s="242" t="s">
        <v>129</v>
      </c>
    </row>
    <row r="325" s="12" customFormat="1">
      <c r="B325" s="243"/>
      <c r="C325" s="244"/>
      <c r="D325" s="234" t="s">
        <v>141</v>
      </c>
      <c r="E325" s="245" t="s">
        <v>21</v>
      </c>
      <c r="F325" s="246" t="s">
        <v>263</v>
      </c>
      <c r="G325" s="244"/>
      <c r="H325" s="247">
        <v>24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AT325" s="253" t="s">
        <v>141</v>
      </c>
      <c r="AU325" s="253" t="s">
        <v>81</v>
      </c>
      <c r="AV325" s="12" t="s">
        <v>81</v>
      </c>
      <c r="AW325" s="12" t="s">
        <v>35</v>
      </c>
      <c r="AX325" s="12" t="s">
        <v>79</v>
      </c>
      <c r="AY325" s="253" t="s">
        <v>129</v>
      </c>
    </row>
    <row r="326" s="1" customFormat="1" ht="25.5" customHeight="1">
      <c r="B326" s="45"/>
      <c r="C326" s="220" t="s">
        <v>432</v>
      </c>
      <c r="D326" s="220" t="s">
        <v>131</v>
      </c>
      <c r="E326" s="221" t="s">
        <v>1040</v>
      </c>
      <c r="F326" s="222" t="s">
        <v>1041</v>
      </c>
      <c r="G326" s="223" t="s">
        <v>134</v>
      </c>
      <c r="H326" s="224">
        <v>570.5</v>
      </c>
      <c r="I326" s="225"/>
      <c r="J326" s="226">
        <f>ROUND(I326*H326,2)</f>
        <v>0</v>
      </c>
      <c r="K326" s="222" t="s">
        <v>135</v>
      </c>
      <c r="L326" s="71"/>
      <c r="M326" s="227" t="s">
        <v>21</v>
      </c>
      <c r="N326" s="228" t="s">
        <v>42</v>
      </c>
      <c r="O326" s="46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AR326" s="23" t="s">
        <v>136</v>
      </c>
      <c r="AT326" s="23" t="s">
        <v>131</v>
      </c>
      <c r="AU326" s="23" t="s">
        <v>81</v>
      </c>
      <c r="AY326" s="23" t="s">
        <v>129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23" t="s">
        <v>79</v>
      </c>
      <c r="BK326" s="231">
        <f>ROUND(I326*H326,2)</f>
        <v>0</v>
      </c>
      <c r="BL326" s="23" t="s">
        <v>136</v>
      </c>
      <c r="BM326" s="23" t="s">
        <v>1042</v>
      </c>
    </row>
    <row r="327" s="12" customFormat="1">
      <c r="B327" s="243"/>
      <c r="C327" s="244"/>
      <c r="D327" s="234" t="s">
        <v>141</v>
      </c>
      <c r="E327" s="245" t="s">
        <v>21</v>
      </c>
      <c r="F327" s="246" t="s">
        <v>1043</v>
      </c>
      <c r="G327" s="244"/>
      <c r="H327" s="247">
        <v>570.5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AT327" s="253" t="s">
        <v>141</v>
      </c>
      <c r="AU327" s="253" t="s">
        <v>81</v>
      </c>
      <c r="AV327" s="12" t="s">
        <v>81</v>
      </c>
      <c r="AW327" s="12" t="s">
        <v>35</v>
      </c>
      <c r="AX327" s="12" t="s">
        <v>79</v>
      </c>
      <c r="AY327" s="253" t="s">
        <v>129</v>
      </c>
    </row>
    <row r="328" s="1" customFormat="1" ht="38.25" customHeight="1">
      <c r="B328" s="45"/>
      <c r="C328" s="220" t="s">
        <v>436</v>
      </c>
      <c r="D328" s="220" t="s">
        <v>131</v>
      </c>
      <c r="E328" s="221" t="s">
        <v>1044</v>
      </c>
      <c r="F328" s="222" t="s">
        <v>1045</v>
      </c>
      <c r="G328" s="223" t="s">
        <v>134</v>
      </c>
      <c r="H328" s="224">
        <v>285.25</v>
      </c>
      <c r="I328" s="225"/>
      <c r="J328" s="226">
        <f>ROUND(I328*H328,2)</f>
        <v>0</v>
      </c>
      <c r="K328" s="222" t="s">
        <v>135</v>
      </c>
      <c r="L328" s="71"/>
      <c r="M328" s="227" t="s">
        <v>21</v>
      </c>
      <c r="N328" s="228" t="s">
        <v>42</v>
      </c>
      <c r="O328" s="46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AR328" s="23" t="s">
        <v>136</v>
      </c>
      <c r="AT328" s="23" t="s">
        <v>131</v>
      </c>
      <c r="AU328" s="23" t="s">
        <v>81</v>
      </c>
      <c r="AY328" s="23" t="s">
        <v>129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23" t="s">
        <v>79</v>
      </c>
      <c r="BK328" s="231">
        <f>ROUND(I328*H328,2)</f>
        <v>0</v>
      </c>
      <c r="BL328" s="23" t="s">
        <v>136</v>
      </c>
      <c r="BM328" s="23" t="s">
        <v>1046</v>
      </c>
    </row>
    <row r="329" s="11" customFormat="1">
      <c r="B329" s="232"/>
      <c r="C329" s="233"/>
      <c r="D329" s="234" t="s">
        <v>141</v>
      </c>
      <c r="E329" s="235" t="s">
        <v>21</v>
      </c>
      <c r="F329" s="236" t="s">
        <v>850</v>
      </c>
      <c r="G329" s="233"/>
      <c r="H329" s="235" t="s">
        <v>21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AT329" s="242" t="s">
        <v>141</v>
      </c>
      <c r="AU329" s="242" t="s">
        <v>81</v>
      </c>
      <c r="AV329" s="11" t="s">
        <v>79</v>
      </c>
      <c r="AW329" s="11" t="s">
        <v>35</v>
      </c>
      <c r="AX329" s="11" t="s">
        <v>71</v>
      </c>
      <c r="AY329" s="242" t="s">
        <v>129</v>
      </c>
    </row>
    <row r="330" s="12" customFormat="1">
      <c r="B330" s="243"/>
      <c r="C330" s="244"/>
      <c r="D330" s="234" t="s">
        <v>141</v>
      </c>
      <c r="E330" s="245" t="s">
        <v>21</v>
      </c>
      <c r="F330" s="246" t="s">
        <v>851</v>
      </c>
      <c r="G330" s="244"/>
      <c r="H330" s="247">
        <v>227.5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AT330" s="253" t="s">
        <v>141</v>
      </c>
      <c r="AU330" s="253" t="s">
        <v>81</v>
      </c>
      <c r="AV330" s="12" t="s">
        <v>81</v>
      </c>
      <c r="AW330" s="12" t="s">
        <v>35</v>
      </c>
      <c r="AX330" s="12" t="s">
        <v>71</v>
      </c>
      <c r="AY330" s="253" t="s">
        <v>129</v>
      </c>
    </row>
    <row r="331" s="11" customFormat="1">
      <c r="B331" s="232"/>
      <c r="C331" s="233"/>
      <c r="D331" s="234" t="s">
        <v>141</v>
      </c>
      <c r="E331" s="235" t="s">
        <v>21</v>
      </c>
      <c r="F331" s="236" t="s">
        <v>852</v>
      </c>
      <c r="G331" s="233"/>
      <c r="H331" s="235" t="s">
        <v>21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AT331" s="242" t="s">
        <v>141</v>
      </c>
      <c r="AU331" s="242" t="s">
        <v>81</v>
      </c>
      <c r="AV331" s="11" t="s">
        <v>79</v>
      </c>
      <c r="AW331" s="11" t="s">
        <v>35</v>
      </c>
      <c r="AX331" s="11" t="s">
        <v>71</v>
      </c>
      <c r="AY331" s="242" t="s">
        <v>129</v>
      </c>
    </row>
    <row r="332" s="12" customFormat="1">
      <c r="B332" s="243"/>
      <c r="C332" s="244"/>
      <c r="D332" s="234" t="s">
        <v>141</v>
      </c>
      <c r="E332" s="245" t="s">
        <v>21</v>
      </c>
      <c r="F332" s="246" t="s">
        <v>853</v>
      </c>
      <c r="G332" s="244"/>
      <c r="H332" s="247">
        <v>57.75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AT332" s="253" t="s">
        <v>141</v>
      </c>
      <c r="AU332" s="253" t="s">
        <v>81</v>
      </c>
      <c r="AV332" s="12" t="s">
        <v>81</v>
      </c>
      <c r="AW332" s="12" t="s">
        <v>35</v>
      </c>
      <c r="AX332" s="12" t="s">
        <v>71</v>
      </c>
      <c r="AY332" s="253" t="s">
        <v>129</v>
      </c>
    </row>
    <row r="333" s="13" customFormat="1">
      <c r="B333" s="254"/>
      <c r="C333" s="255"/>
      <c r="D333" s="234" t="s">
        <v>141</v>
      </c>
      <c r="E333" s="256" t="s">
        <v>21</v>
      </c>
      <c r="F333" s="257" t="s">
        <v>161</v>
      </c>
      <c r="G333" s="255"/>
      <c r="H333" s="258">
        <v>285.25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AT333" s="264" t="s">
        <v>141</v>
      </c>
      <c r="AU333" s="264" t="s">
        <v>81</v>
      </c>
      <c r="AV333" s="13" t="s">
        <v>136</v>
      </c>
      <c r="AW333" s="13" t="s">
        <v>35</v>
      </c>
      <c r="AX333" s="13" t="s">
        <v>79</v>
      </c>
      <c r="AY333" s="264" t="s">
        <v>129</v>
      </c>
    </row>
    <row r="334" s="1" customFormat="1" ht="38.25" customHeight="1">
      <c r="B334" s="45"/>
      <c r="C334" s="220" t="s">
        <v>1047</v>
      </c>
      <c r="D334" s="220" t="s">
        <v>131</v>
      </c>
      <c r="E334" s="221" t="s">
        <v>1048</v>
      </c>
      <c r="F334" s="222" t="s">
        <v>1049</v>
      </c>
      <c r="G334" s="223" t="s">
        <v>134</v>
      </c>
      <c r="H334" s="224">
        <v>224.75</v>
      </c>
      <c r="I334" s="225"/>
      <c r="J334" s="226">
        <f>ROUND(I334*H334,2)</f>
        <v>0</v>
      </c>
      <c r="K334" s="222" t="s">
        <v>135</v>
      </c>
      <c r="L334" s="71"/>
      <c r="M334" s="227" t="s">
        <v>21</v>
      </c>
      <c r="N334" s="228" t="s">
        <v>42</v>
      </c>
      <c r="O334" s="46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AR334" s="23" t="s">
        <v>136</v>
      </c>
      <c r="AT334" s="23" t="s">
        <v>131</v>
      </c>
      <c r="AU334" s="23" t="s">
        <v>81</v>
      </c>
      <c r="AY334" s="23" t="s">
        <v>129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23" t="s">
        <v>79</v>
      </c>
      <c r="BK334" s="231">
        <f>ROUND(I334*H334,2)</f>
        <v>0</v>
      </c>
      <c r="BL334" s="23" t="s">
        <v>136</v>
      </c>
      <c r="BM334" s="23" t="s">
        <v>1050</v>
      </c>
    </row>
    <row r="335" s="11" customFormat="1">
      <c r="B335" s="232"/>
      <c r="C335" s="233"/>
      <c r="D335" s="234" t="s">
        <v>141</v>
      </c>
      <c r="E335" s="235" t="s">
        <v>21</v>
      </c>
      <c r="F335" s="236" t="s">
        <v>858</v>
      </c>
      <c r="G335" s="233"/>
      <c r="H335" s="235" t="s">
        <v>21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AT335" s="242" t="s">
        <v>141</v>
      </c>
      <c r="AU335" s="242" t="s">
        <v>81</v>
      </c>
      <c r="AV335" s="11" t="s">
        <v>79</v>
      </c>
      <c r="AW335" s="11" t="s">
        <v>35</v>
      </c>
      <c r="AX335" s="11" t="s">
        <v>71</v>
      </c>
      <c r="AY335" s="242" t="s">
        <v>129</v>
      </c>
    </row>
    <row r="336" s="11" customFormat="1">
      <c r="B336" s="232"/>
      <c r="C336" s="233"/>
      <c r="D336" s="234" t="s">
        <v>141</v>
      </c>
      <c r="E336" s="235" t="s">
        <v>21</v>
      </c>
      <c r="F336" s="236" t="s">
        <v>859</v>
      </c>
      <c r="G336" s="233"/>
      <c r="H336" s="235" t="s">
        <v>21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AT336" s="242" t="s">
        <v>141</v>
      </c>
      <c r="AU336" s="242" t="s">
        <v>81</v>
      </c>
      <c r="AV336" s="11" t="s">
        <v>79</v>
      </c>
      <c r="AW336" s="11" t="s">
        <v>35</v>
      </c>
      <c r="AX336" s="11" t="s">
        <v>71</v>
      </c>
      <c r="AY336" s="242" t="s">
        <v>129</v>
      </c>
    </row>
    <row r="337" s="12" customFormat="1">
      <c r="B337" s="243"/>
      <c r="C337" s="244"/>
      <c r="D337" s="234" t="s">
        <v>141</v>
      </c>
      <c r="E337" s="245" t="s">
        <v>21</v>
      </c>
      <c r="F337" s="246" t="s">
        <v>860</v>
      </c>
      <c r="G337" s="244"/>
      <c r="H337" s="247">
        <v>189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AT337" s="253" t="s">
        <v>141</v>
      </c>
      <c r="AU337" s="253" t="s">
        <v>81</v>
      </c>
      <c r="AV337" s="12" t="s">
        <v>81</v>
      </c>
      <c r="AW337" s="12" t="s">
        <v>35</v>
      </c>
      <c r="AX337" s="12" t="s">
        <v>71</v>
      </c>
      <c r="AY337" s="253" t="s">
        <v>129</v>
      </c>
    </row>
    <row r="338" s="11" customFormat="1">
      <c r="B338" s="232"/>
      <c r="C338" s="233"/>
      <c r="D338" s="234" t="s">
        <v>141</v>
      </c>
      <c r="E338" s="235" t="s">
        <v>21</v>
      </c>
      <c r="F338" s="236" t="s">
        <v>861</v>
      </c>
      <c r="G338" s="233"/>
      <c r="H338" s="235" t="s">
        <v>21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AT338" s="242" t="s">
        <v>141</v>
      </c>
      <c r="AU338" s="242" t="s">
        <v>81</v>
      </c>
      <c r="AV338" s="11" t="s">
        <v>79</v>
      </c>
      <c r="AW338" s="11" t="s">
        <v>35</v>
      </c>
      <c r="AX338" s="11" t="s">
        <v>71</v>
      </c>
      <c r="AY338" s="242" t="s">
        <v>129</v>
      </c>
    </row>
    <row r="339" s="12" customFormat="1">
      <c r="B339" s="243"/>
      <c r="C339" s="244"/>
      <c r="D339" s="234" t="s">
        <v>141</v>
      </c>
      <c r="E339" s="245" t="s">
        <v>21</v>
      </c>
      <c r="F339" s="246" t="s">
        <v>862</v>
      </c>
      <c r="G339" s="244"/>
      <c r="H339" s="247">
        <v>35.75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AT339" s="253" t="s">
        <v>141</v>
      </c>
      <c r="AU339" s="253" t="s">
        <v>81</v>
      </c>
      <c r="AV339" s="12" t="s">
        <v>81</v>
      </c>
      <c r="AW339" s="12" t="s">
        <v>35</v>
      </c>
      <c r="AX339" s="12" t="s">
        <v>71</v>
      </c>
      <c r="AY339" s="253" t="s">
        <v>129</v>
      </c>
    </row>
    <row r="340" s="13" customFormat="1">
      <c r="B340" s="254"/>
      <c r="C340" s="255"/>
      <c r="D340" s="234" t="s">
        <v>141</v>
      </c>
      <c r="E340" s="256" t="s">
        <v>21</v>
      </c>
      <c r="F340" s="257" t="s">
        <v>161</v>
      </c>
      <c r="G340" s="255"/>
      <c r="H340" s="258">
        <v>224.75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AT340" s="264" t="s">
        <v>141</v>
      </c>
      <c r="AU340" s="264" t="s">
        <v>81</v>
      </c>
      <c r="AV340" s="13" t="s">
        <v>136</v>
      </c>
      <c r="AW340" s="13" t="s">
        <v>35</v>
      </c>
      <c r="AX340" s="13" t="s">
        <v>79</v>
      </c>
      <c r="AY340" s="264" t="s">
        <v>129</v>
      </c>
    </row>
    <row r="341" s="1" customFormat="1" ht="51" customHeight="1">
      <c r="B341" s="45"/>
      <c r="C341" s="220" t="s">
        <v>440</v>
      </c>
      <c r="D341" s="220" t="s">
        <v>131</v>
      </c>
      <c r="E341" s="221" t="s">
        <v>355</v>
      </c>
      <c r="F341" s="222" t="s">
        <v>356</v>
      </c>
      <c r="G341" s="223" t="s">
        <v>134</v>
      </c>
      <c r="H341" s="224">
        <v>400</v>
      </c>
      <c r="I341" s="225"/>
      <c r="J341" s="226">
        <f>ROUND(I341*H341,2)</f>
        <v>0</v>
      </c>
      <c r="K341" s="222" t="s">
        <v>135</v>
      </c>
      <c r="L341" s="71"/>
      <c r="M341" s="227" t="s">
        <v>21</v>
      </c>
      <c r="N341" s="228" t="s">
        <v>42</v>
      </c>
      <c r="O341" s="46"/>
      <c r="P341" s="229">
        <f>O341*H341</f>
        <v>0</v>
      </c>
      <c r="Q341" s="229">
        <v>0.084250000000000005</v>
      </c>
      <c r="R341" s="229">
        <f>Q341*H341</f>
        <v>33.700000000000003</v>
      </c>
      <c r="S341" s="229">
        <v>0</v>
      </c>
      <c r="T341" s="230">
        <f>S341*H341</f>
        <v>0</v>
      </c>
      <c r="AR341" s="23" t="s">
        <v>136</v>
      </c>
      <c r="AT341" s="23" t="s">
        <v>131</v>
      </c>
      <c r="AU341" s="23" t="s">
        <v>81</v>
      </c>
      <c r="AY341" s="23" t="s">
        <v>129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79</v>
      </c>
      <c r="BK341" s="231">
        <f>ROUND(I341*H341,2)</f>
        <v>0</v>
      </c>
      <c r="BL341" s="23" t="s">
        <v>136</v>
      </c>
      <c r="BM341" s="23" t="s">
        <v>1051</v>
      </c>
    </row>
    <row r="342" s="1" customFormat="1" ht="16.5" customHeight="1">
      <c r="B342" s="45"/>
      <c r="C342" s="265" t="s">
        <v>444</v>
      </c>
      <c r="D342" s="265" t="s">
        <v>264</v>
      </c>
      <c r="E342" s="266" t="s">
        <v>364</v>
      </c>
      <c r="F342" s="267" t="s">
        <v>365</v>
      </c>
      <c r="G342" s="268" t="s">
        <v>134</v>
      </c>
      <c r="H342" s="269">
        <v>404</v>
      </c>
      <c r="I342" s="270"/>
      <c r="J342" s="271">
        <f>ROUND(I342*H342,2)</f>
        <v>0</v>
      </c>
      <c r="K342" s="267" t="s">
        <v>135</v>
      </c>
      <c r="L342" s="272"/>
      <c r="M342" s="273" t="s">
        <v>21</v>
      </c>
      <c r="N342" s="274" t="s">
        <v>42</v>
      </c>
      <c r="O342" s="46"/>
      <c r="P342" s="229">
        <f>O342*H342</f>
        <v>0</v>
      </c>
      <c r="Q342" s="229">
        <v>0.14000000000000001</v>
      </c>
      <c r="R342" s="229">
        <f>Q342*H342</f>
        <v>56.560000000000002</v>
      </c>
      <c r="S342" s="229">
        <v>0</v>
      </c>
      <c r="T342" s="230">
        <f>S342*H342</f>
        <v>0</v>
      </c>
      <c r="AR342" s="23" t="s">
        <v>170</v>
      </c>
      <c r="AT342" s="23" t="s">
        <v>264</v>
      </c>
      <c r="AU342" s="23" t="s">
        <v>81</v>
      </c>
      <c r="AY342" s="23" t="s">
        <v>129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23" t="s">
        <v>79</v>
      </c>
      <c r="BK342" s="231">
        <f>ROUND(I342*H342,2)</f>
        <v>0</v>
      </c>
      <c r="BL342" s="23" t="s">
        <v>136</v>
      </c>
      <c r="BM342" s="23" t="s">
        <v>1052</v>
      </c>
    </row>
    <row r="343" s="1" customFormat="1">
      <c r="B343" s="45"/>
      <c r="C343" s="73"/>
      <c r="D343" s="234" t="s">
        <v>367</v>
      </c>
      <c r="E343" s="73"/>
      <c r="F343" s="275" t="s">
        <v>368</v>
      </c>
      <c r="G343" s="73"/>
      <c r="H343" s="73"/>
      <c r="I343" s="190"/>
      <c r="J343" s="73"/>
      <c r="K343" s="73"/>
      <c r="L343" s="71"/>
      <c r="M343" s="276"/>
      <c r="N343" s="46"/>
      <c r="O343" s="46"/>
      <c r="P343" s="46"/>
      <c r="Q343" s="46"/>
      <c r="R343" s="46"/>
      <c r="S343" s="46"/>
      <c r="T343" s="94"/>
      <c r="AT343" s="23" t="s">
        <v>367</v>
      </c>
      <c r="AU343" s="23" t="s">
        <v>81</v>
      </c>
    </row>
    <row r="344" s="12" customFormat="1">
      <c r="B344" s="243"/>
      <c r="C344" s="244"/>
      <c r="D344" s="234" t="s">
        <v>141</v>
      </c>
      <c r="E344" s="244"/>
      <c r="F344" s="246" t="s">
        <v>1053</v>
      </c>
      <c r="G344" s="244"/>
      <c r="H344" s="247">
        <v>404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AT344" s="253" t="s">
        <v>141</v>
      </c>
      <c r="AU344" s="253" t="s">
        <v>81</v>
      </c>
      <c r="AV344" s="12" t="s">
        <v>81</v>
      </c>
      <c r="AW344" s="12" t="s">
        <v>6</v>
      </c>
      <c r="AX344" s="12" t="s">
        <v>79</v>
      </c>
      <c r="AY344" s="253" t="s">
        <v>129</v>
      </c>
    </row>
    <row r="345" s="1" customFormat="1" ht="16.5" customHeight="1">
      <c r="B345" s="45"/>
      <c r="C345" s="220" t="s">
        <v>448</v>
      </c>
      <c r="D345" s="220" t="s">
        <v>131</v>
      </c>
      <c r="E345" s="221" t="s">
        <v>1054</v>
      </c>
      <c r="F345" s="222" t="s">
        <v>1055</v>
      </c>
      <c r="G345" s="223" t="s">
        <v>173</v>
      </c>
      <c r="H345" s="224">
        <v>24</v>
      </c>
      <c r="I345" s="225"/>
      <c r="J345" s="226">
        <f>ROUND(I345*H345,2)</f>
        <v>0</v>
      </c>
      <c r="K345" s="222" t="s">
        <v>135</v>
      </c>
      <c r="L345" s="71"/>
      <c r="M345" s="227" t="s">
        <v>21</v>
      </c>
      <c r="N345" s="228" t="s">
        <v>42</v>
      </c>
      <c r="O345" s="46"/>
      <c r="P345" s="229">
        <f>O345*H345</f>
        <v>0</v>
      </c>
      <c r="Q345" s="229">
        <v>0.0035999999999999999</v>
      </c>
      <c r="R345" s="229">
        <f>Q345*H345</f>
        <v>0.086400000000000005</v>
      </c>
      <c r="S345" s="229">
        <v>0</v>
      </c>
      <c r="T345" s="230">
        <f>S345*H345</f>
        <v>0</v>
      </c>
      <c r="AR345" s="23" t="s">
        <v>136</v>
      </c>
      <c r="AT345" s="23" t="s">
        <v>131</v>
      </c>
      <c r="AU345" s="23" t="s">
        <v>81</v>
      </c>
      <c r="AY345" s="23" t="s">
        <v>129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79</v>
      </c>
      <c r="BK345" s="231">
        <f>ROUND(I345*H345,2)</f>
        <v>0</v>
      </c>
      <c r="BL345" s="23" t="s">
        <v>136</v>
      </c>
      <c r="BM345" s="23" t="s">
        <v>1056</v>
      </c>
    </row>
    <row r="346" s="11" customFormat="1">
      <c r="B346" s="232"/>
      <c r="C346" s="233"/>
      <c r="D346" s="234" t="s">
        <v>141</v>
      </c>
      <c r="E346" s="235" t="s">
        <v>21</v>
      </c>
      <c r="F346" s="236" t="s">
        <v>832</v>
      </c>
      <c r="G346" s="233"/>
      <c r="H346" s="235" t="s">
        <v>21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AT346" s="242" t="s">
        <v>141</v>
      </c>
      <c r="AU346" s="242" t="s">
        <v>81</v>
      </c>
      <c r="AV346" s="11" t="s">
        <v>79</v>
      </c>
      <c r="AW346" s="11" t="s">
        <v>35</v>
      </c>
      <c r="AX346" s="11" t="s">
        <v>71</v>
      </c>
      <c r="AY346" s="242" t="s">
        <v>129</v>
      </c>
    </row>
    <row r="347" s="12" customFormat="1">
      <c r="B347" s="243"/>
      <c r="C347" s="244"/>
      <c r="D347" s="234" t="s">
        <v>141</v>
      </c>
      <c r="E347" s="245" t="s">
        <v>21</v>
      </c>
      <c r="F347" s="246" t="s">
        <v>263</v>
      </c>
      <c r="G347" s="244"/>
      <c r="H347" s="247">
        <v>24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AT347" s="253" t="s">
        <v>141</v>
      </c>
      <c r="AU347" s="253" t="s">
        <v>81</v>
      </c>
      <c r="AV347" s="12" t="s">
        <v>81</v>
      </c>
      <c r="AW347" s="12" t="s">
        <v>35</v>
      </c>
      <c r="AX347" s="12" t="s">
        <v>79</v>
      </c>
      <c r="AY347" s="253" t="s">
        <v>129</v>
      </c>
    </row>
    <row r="348" s="10" customFormat="1" ht="29.88" customHeight="1">
      <c r="B348" s="204"/>
      <c r="C348" s="205"/>
      <c r="D348" s="206" t="s">
        <v>70</v>
      </c>
      <c r="E348" s="218" t="s">
        <v>170</v>
      </c>
      <c r="F348" s="218" t="s">
        <v>389</v>
      </c>
      <c r="G348" s="205"/>
      <c r="H348" s="205"/>
      <c r="I348" s="208"/>
      <c r="J348" s="219">
        <f>BK348</f>
        <v>0</v>
      </c>
      <c r="K348" s="205"/>
      <c r="L348" s="210"/>
      <c r="M348" s="211"/>
      <c r="N348" s="212"/>
      <c r="O348" s="212"/>
      <c r="P348" s="213">
        <f>SUM(P349:P379)</f>
        <v>0</v>
      </c>
      <c r="Q348" s="212"/>
      <c r="R348" s="213">
        <f>SUM(R349:R379)</f>
        <v>51.723416000000007</v>
      </c>
      <c r="S348" s="212"/>
      <c r="T348" s="214">
        <f>SUM(T349:T379)</f>
        <v>0</v>
      </c>
      <c r="AR348" s="215" t="s">
        <v>79</v>
      </c>
      <c r="AT348" s="216" t="s">
        <v>70</v>
      </c>
      <c r="AU348" s="216" t="s">
        <v>79</v>
      </c>
      <c r="AY348" s="215" t="s">
        <v>129</v>
      </c>
      <c r="BK348" s="217">
        <f>SUM(BK349:BK379)</f>
        <v>0</v>
      </c>
    </row>
    <row r="349" s="1" customFormat="1" ht="25.5" customHeight="1">
      <c r="B349" s="45"/>
      <c r="C349" s="220" t="s">
        <v>182</v>
      </c>
      <c r="D349" s="220" t="s">
        <v>131</v>
      </c>
      <c r="E349" s="221" t="s">
        <v>1057</v>
      </c>
      <c r="F349" s="222" t="s">
        <v>1058</v>
      </c>
      <c r="G349" s="223" t="s">
        <v>173</v>
      </c>
      <c r="H349" s="224">
        <v>5</v>
      </c>
      <c r="I349" s="225"/>
      <c r="J349" s="226">
        <f>ROUND(I349*H349,2)</f>
        <v>0</v>
      </c>
      <c r="K349" s="222" t="s">
        <v>135</v>
      </c>
      <c r="L349" s="71"/>
      <c r="M349" s="227" t="s">
        <v>21</v>
      </c>
      <c r="N349" s="228" t="s">
        <v>42</v>
      </c>
      <c r="O349" s="46"/>
      <c r="P349" s="229">
        <f>O349*H349</f>
        <v>0</v>
      </c>
      <c r="Q349" s="229">
        <v>0.0026800000000000001</v>
      </c>
      <c r="R349" s="229">
        <f>Q349*H349</f>
        <v>0.013400000000000001</v>
      </c>
      <c r="S349" s="229">
        <v>0</v>
      </c>
      <c r="T349" s="230">
        <f>S349*H349</f>
        <v>0</v>
      </c>
      <c r="AR349" s="23" t="s">
        <v>136</v>
      </c>
      <c r="AT349" s="23" t="s">
        <v>131</v>
      </c>
      <c r="AU349" s="23" t="s">
        <v>81</v>
      </c>
      <c r="AY349" s="23" t="s">
        <v>129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23" t="s">
        <v>79</v>
      </c>
      <c r="BK349" s="231">
        <f>ROUND(I349*H349,2)</f>
        <v>0</v>
      </c>
      <c r="BL349" s="23" t="s">
        <v>136</v>
      </c>
      <c r="BM349" s="23" t="s">
        <v>1059</v>
      </c>
    </row>
    <row r="350" s="1" customFormat="1" ht="25.5" customHeight="1">
      <c r="B350" s="45"/>
      <c r="C350" s="220" t="s">
        <v>455</v>
      </c>
      <c r="D350" s="220" t="s">
        <v>131</v>
      </c>
      <c r="E350" s="221" t="s">
        <v>1060</v>
      </c>
      <c r="F350" s="222" t="s">
        <v>1061</v>
      </c>
      <c r="G350" s="223" t="s">
        <v>322</v>
      </c>
      <c r="H350" s="224">
        <v>1</v>
      </c>
      <c r="I350" s="225"/>
      <c r="J350" s="226">
        <f>ROUND(I350*H350,2)</f>
        <v>0</v>
      </c>
      <c r="K350" s="222" t="s">
        <v>135</v>
      </c>
      <c r="L350" s="71"/>
      <c r="M350" s="227" t="s">
        <v>21</v>
      </c>
      <c r="N350" s="228" t="s">
        <v>42</v>
      </c>
      <c r="O350" s="46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AR350" s="23" t="s">
        <v>136</v>
      </c>
      <c r="AT350" s="23" t="s">
        <v>131</v>
      </c>
      <c r="AU350" s="23" t="s">
        <v>81</v>
      </c>
      <c r="AY350" s="23" t="s">
        <v>129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79</v>
      </c>
      <c r="BK350" s="231">
        <f>ROUND(I350*H350,2)</f>
        <v>0</v>
      </c>
      <c r="BL350" s="23" t="s">
        <v>136</v>
      </c>
      <c r="BM350" s="23" t="s">
        <v>1062</v>
      </c>
    </row>
    <row r="351" s="11" customFormat="1">
      <c r="B351" s="232"/>
      <c r="C351" s="233"/>
      <c r="D351" s="234" t="s">
        <v>141</v>
      </c>
      <c r="E351" s="235" t="s">
        <v>21</v>
      </c>
      <c r="F351" s="236" t="s">
        <v>1063</v>
      </c>
      <c r="G351" s="233"/>
      <c r="H351" s="235" t="s">
        <v>21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AT351" s="242" t="s">
        <v>141</v>
      </c>
      <c r="AU351" s="242" t="s">
        <v>81</v>
      </c>
      <c r="AV351" s="11" t="s">
        <v>79</v>
      </c>
      <c r="AW351" s="11" t="s">
        <v>35</v>
      </c>
      <c r="AX351" s="11" t="s">
        <v>71</v>
      </c>
      <c r="AY351" s="242" t="s">
        <v>129</v>
      </c>
    </row>
    <row r="352" s="12" customFormat="1">
      <c r="B352" s="243"/>
      <c r="C352" s="244"/>
      <c r="D352" s="234" t="s">
        <v>141</v>
      </c>
      <c r="E352" s="245" t="s">
        <v>21</v>
      </c>
      <c r="F352" s="246" t="s">
        <v>79</v>
      </c>
      <c r="G352" s="244"/>
      <c r="H352" s="247">
        <v>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AT352" s="253" t="s">
        <v>141</v>
      </c>
      <c r="AU352" s="253" t="s">
        <v>81</v>
      </c>
      <c r="AV352" s="12" t="s">
        <v>81</v>
      </c>
      <c r="AW352" s="12" t="s">
        <v>35</v>
      </c>
      <c r="AX352" s="12" t="s">
        <v>79</v>
      </c>
      <c r="AY352" s="253" t="s">
        <v>129</v>
      </c>
    </row>
    <row r="353" s="1" customFormat="1" ht="16.5" customHeight="1">
      <c r="B353" s="45"/>
      <c r="C353" s="265" t="s">
        <v>459</v>
      </c>
      <c r="D353" s="265" t="s">
        <v>264</v>
      </c>
      <c r="E353" s="266" t="s">
        <v>1064</v>
      </c>
      <c r="F353" s="267" t="s">
        <v>1065</v>
      </c>
      <c r="G353" s="268" t="s">
        <v>322</v>
      </c>
      <c r="H353" s="269">
        <v>1</v>
      </c>
      <c r="I353" s="270"/>
      <c r="J353" s="271">
        <f>ROUND(I353*H353,2)</f>
        <v>0</v>
      </c>
      <c r="K353" s="267" t="s">
        <v>135</v>
      </c>
      <c r="L353" s="272"/>
      <c r="M353" s="273" t="s">
        <v>21</v>
      </c>
      <c r="N353" s="274" t="s">
        <v>42</v>
      </c>
      <c r="O353" s="46"/>
      <c r="P353" s="229">
        <f>O353*H353</f>
        <v>0</v>
      </c>
      <c r="Q353" s="229">
        <v>5.0000000000000002E-05</v>
      </c>
      <c r="R353" s="229">
        <f>Q353*H353</f>
        <v>5.0000000000000002E-05</v>
      </c>
      <c r="S353" s="229">
        <v>0</v>
      </c>
      <c r="T353" s="230">
        <f>S353*H353</f>
        <v>0</v>
      </c>
      <c r="AR353" s="23" t="s">
        <v>170</v>
      </c>
      <c r="AT353" s="23" t="s">
        <v>264</v>
      </c>
      <c r="AU353" s="23" t="s">
        <v>81</v>
      </c>
      <c r="AY353" s="23" t="s">
        <v>129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3" t="s">
        <v>79</v>
      </c>
      <c r="BK353" s="231">
        <f>ROUND(I353*H353,2)</f>
        <v>0</v>
      </c>
      <c r="BL353" s="23" t="s">
        <v>136</v>
      </c>
      <c r="BM353" s="23" t="s">
        <v>1066</v>
      </c>
    </row>
    <row r="354" s="1" customFormat="1">
      <c r="B354" s="45"/>
      <c r="C354" s="73"/>
      <c r="D354" s="234" t="s">
        <v>367</v>
      </c>
      <c r="E354" s="73"/>
      <c r="F354" s="275" t="s">
        <v>1067</v>
      </c>
      <c r="G354" s="73"/>
      <c r="H354" s="73"/>
      <c r="I354" s="190"/>
      <c r="J354" s="73"/>
      <c r="K354" s="73"/>
      <c r="L354" s="71"/>
      <c r="M354" s="276"/>
      <c r="N354" s="46"/>
      <c r="O354" s="46"/>
      <c r="P354" s="46"/>
      <c r="Q354" s="46"/>
      <c r="R354" s="46"/>
      <c r="S354" s="46"/>
      <c r="T354" s="94"/>
      <c r="AT354" s="23" t="s">
        <v>367</v>
      </c>
      <c r="AU354" s="23" t="s">
        <v>81</v>
      </c>
    </row>
    <row r="355" s="1" customFormat="1" ht="25.5" customHeight="1">
      <c r="B355" s="45"/>
      <c r="C355" s="220" t="s">
        <v>463</v>
      </c>
      <c r="D355" s="220" t="s">
        <v>131</v>
      </c>
      <c r="E355" s="221" t="s">
        <v>1068</v>
      </c>
      <c r="F355" s="222" t="s">
        <v>1069</v>
      </c>
      <c r="G355" s="223" t="s">
        <v>173</v>
      </c>
      <c r="H355" s="224">
        <v>209</v>
      </c>
      <c r="I355" s="225"/>
      <c r="J355" s="226">
        <f>ROUND(I355*H355,2)</f>
        <v>0</v>
      </c>
      <c r="K355" s="222" t="s">
        <v>135</v>
      </c>
      <c r="L355" s="71"/>
      <c r="M355" s="227" t="s">
        <v>21</v>
      </c>
      <c r="N355" s="228" t="s">
        <v>42</v>
      </c>
      <c r="O355" s="46"/>
      <c r="P355" s="229">
        <f>O355*H355</f>
        <v>0</v>
      </c>
      <c r="Q355" s="229">
        <v>2.0000000000000002E-05</v>
      </c>
      <c r="R355" s="229">
        <f>Q355*H355</f>
        <v>0.0041800000000000006</v>
      </c>
      <c r="S355" s="229">
        <v>0</v>
      </c>
      <c r="T355" s="230">
        <f>S355*H355</f>
        <v>0</v>
      </c>
      <c r="AR355" s="23" t="s">
        <v>136</v>
      </c>
      <c r="AT355" s="23" t="s">
        <v>131</v>
      </c>
      <c r="AU355" s="23" t="s">
        <v>81</v>
      </c>
      <c r="AY355" s="23" t="s">
        <v>129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23" t="s">
        <v>79</v>
      </c>
      <c r="BK355" s="231">
        <f>ROUND(I355*H355,2)</f>
        <v>0</v>
      </c>
      <c r="BL355" s="23" t="s">
        <v>136</v>
      </c>
      <c r="BM355" s="23" t="s">
        <v>1070</v>
      </c>
    </row>
    <row r="356" s="12" customFormat="1">
      <c r="B356" s="243"/>
      <c r="C356" s="244"/>
      <c r="D356" s="234" t="s">
        <v>141</v>
      </c>
      <c r="E356" s="245" t="s">
        <v>21</v>
      </c>
      <c r="F356" s="246" t="s">
        <v>1071</v>
      </c>
      <c r="G356" s="244"/>
      <c r="H356" s="247">
        <v>209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AT356" s="253" t="s">
        <v>141</v>
      </c>
      <c r="AU356" s="253" t="s">
        <v>81</v>
      </c>
      <c r="AV356" s="12" t="s">
        <v>81</v>
      </c>
      <c r="AW356" s="12" t="s">
        <v>35</v>
      </c>
      <c r="AX356" s="12" t="s">
        <v>79</v>
      </c>
      <c r="AY356" s="253" t="s">
        <v>129</v>
      </c>
    </row>
    <row r="357" s="1" customFormat="1" ht="16.5" customHeight="1">
      <c r="B357" s="45"/>
      <c r="C357" s="265" t="s">
        <v>467</v>
      </c>
      <c r="D357" s="265" t="s">
        <v>264</v>
      </c>
      <c r="E357" s="266" t="s">
        <v>1072</v>
      </c>
      <c r="F357" s="267" t="s">
        <v>1073</v>
      </c>
      <c r="G357" s="268" t="s">
        <v>322</v>
      </c>
      <c r="H357" s="269">
        <v>38.127000000000002</v>
      </c>
      <c r="I357" s="270"/>
      <c r="J357" s="271">
        <f>ROUND(I357*H357,2)</f>
        <v>0</v>
      </c>
      <c r="K357" s="267" t="s">
        <v>135</v>
      </c>
      <c r="L357" s="272"/>
      <c r="M357" s="273" t="s">
        <v>21</v>
      </c>
      <c r="N357" s="274" t="s">
        <v>42</v>
      </c>
      <c r="O357" s="46"/>
      <c r="P357" s="229">
        <f>O357*H357</f>
        <v>0</v>
      </c>
      <c r="Q357" s="229">
        <v>0.048000000000000001</v>
      </c>
      <c r="R357" s="229">
        <f>Q357*H357</f>
        <v>1.8300960000000002</v>
      </c>
      <c r="S357" s="229">
        <v>0</v>
      </c>
      <c r="T357" s="230">
        <f>S357*H357</f>
        <v>0</v>
      </c>
      <c r="AR357" s="23" t="s">
        <v>170</v>
      </c>
      <c r="AT357" s="23" t="s">
        <v>264</v>
      </c>
      <c r="AU357" s="23" t="s">
        <v>81</v>
      </c>
      <c r="AY357" s="23" t="s">
        <v>129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23" t="s">
        <v>79</v>
      </c>
      <c r="BK357" s="231">
        <f>ROUND(I357*H357,2)</f>
        <v>0</v>
      </c>
      <c r="BL357" s="23" t="s">
        <v>136</v>
      </c>
      <c r="BM357" s="23" t="s">
        <v>1074</v>
      </c>
    </row>
    <row r="358" s="1" customFormat="1" ht="25.5" customHeight="1">
      <c r="B358" s="45"/>
      <c r="C358" s="220" t="s">
        <v>471</v>
      </c>
      <c r="D358" s="220" t="s">
        <v>131</v>
      </c>
      <c r="E358" s="221" t="s">
        <v>1075</v>
      </c>
      <c r="F358" s="222" t="s">
        <v>1076</v>
      </c>
      <c r="G358" s="223" t="s">
        <v>322</v>
      </c>
      <c r="H358" s="224">
        <v>2</v>
      </c>
      <c r="I358" s="225"/>
      <c r="J358" s="226">
        <f>ROUND(I358*H358,2)</f>
        <v>0</v>
      </c>
      <c r="K358" s="222" t="s">
        <v>135</v>
      </c>
      <c r="L358" s="71"/>
      <c r="M358" s="227" t="s">
        <v>21</v>
      </c>
      <c r="N358" s="228" t="s">
        <v>42</v>
      </c>
      <c r="O358" s="46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AR358" s="23" t="s">
        <v>136</v>
      </c>
      <c r="AT358" s="23" t="s">
        <v>131</v>
      </c>
      <c r="AU358" s="23" t="s">
        <v>81</v>
      </c>
      <c r="AY358" s="23" t="s">
        <v>129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23" t="s">
        <v>79</v>
      </c>
      <c r="BK358" s="231">
        <f>ROUND(I358*H358,2)</f>
        <v>0</v>
      </c>
      <c r="BL358" s="23" t="s">
        <v>136</v>
      </c>
      <c r="BM358" s="23" t="s">
        <v>1077</v>
      </c>
    </row>
    <row r="359" s="11" customFormat="1">
      <c r="B359" s="232"/>
      <c r="C359" s="233"/>
      <c r="D359" s="234" t="s">
        <v>141</v>
      </c>
      <c r="E359" s="235" t="s">
        <v>21</v>
      </c>
      <c r="F359" s="236" t="s">
        <v>1078</v>
      </c>
      <c r="G359" s="233"/>
      <c r="H359" s="235" t="s">
        <v>21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AT359" s="242" t="s">
        <v>141</v>
      </c>
      <c r="AU359" s="242" t="s">
        <v>81</v>
      </c>
      <c r="AV359" s="11" t="s">
        <v>79</v>
      </c>
      <c r="AW359" s="11" t="s">
        <v>35</v>
      </c>
      <c r="AX359" s="11" t="s">
        <v>71</v>
      </c>
      <c r="AY359" s="242" t="s">
        <v>129</v>
      </c>
    </row>
    <row r="360" s="12" customFormat="1">
      <c r="B360" s="243"/>
      <c r="C360" s="244"/>
      <c r="D360" s="234" t="s">
        <v>141</v>
      </c>
      <c r="E360" s="245" t="s">
        <v>21</v>
      </c>
      <c r="F360" s="246" t="s">
        <v>81</v>
      </c>
      <c r="G360" s="244"/>
      <c r="H360" s="247">
        <v>2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AT360" s="253" t="s">
        <v>141</v>
      </c>
      <c r="AU360" s="253" t="s">
        <v>81</v>
      </c>
      <c r="AV360" s="12" t="s">
        <v>81</v>
      </c>
      <c r="AW360" s="12" t="s">
        <v>35</v>
      </c>
      <c r="AX360" s="12" t="s">
        <v>79</v>
      </c>
      <c r="AY360" s="253" t="s">
        <v>129</v>
      </c>
    </row>
    <row r="361" s="1" customFormat="1" ht="16.5" customHeight="1">
      <c r="B361" s="45"/>
      <c r="C361" s="265" t="s">
        <v>475</v>
      </c>
      <c r="D361" s="265" t="s">
        <v>264</v>
      </c>
      <c r="E361" s="266" t="s">
        <v>1079</v>
      </c>
      <c r="F361" s="267" t="s">
        <v>1080</v>
      </c>
      <c r="G361" s="268" t="s">
        <v>322</v>
      </c>
      <c r="H361" s="269">
        <v>2</v>
      </c>
      <c r="I361" s="270"/>
      <c r="J361" s="271">
        <f>ROUND(I361*H361,2)</f>
        <v>0</v>
      </c>
      <c r="K361" s="267" t="s">
        <v>135</v>
      </c>
      <c r="L361" s="272"/>
      <c r="M361" s="273" t="s">
        <v>21</v>
      </c>
      <c r="N361" s="274" t="s">
        <v>42</v>
      </c>
      <c r="O361" s="46"/>
      <c r="P361" s="229">
        <f>O361*H361</f>
        <v>0</v>
      </c>
      <c r="Q361" s="229">
        <v>6.9999999999999994E-05</v>
      </c>
      <c r="R361" s="229">
        <f>Q361*H361</f>
        <v>0.00013999999999999999</v>
      </c>
      <c r="S361" s="229">
        <v>0</v>
      </c>
      <c r="T361" s="230">
        <f>S361*H361</f>
        <v>0</v>
      </c>
      <c r="AR361" s="23" t="s">
        <v>170</v>
      </c>
      <c r="AT361" s="23" t="s">
        <v>264</v>
      </c>
      <c r="AU361" s="23" t="s">
        <v>81</v>
      </c>
      <c r="AY361" s="23" t="s">
        <v>129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23" t="s">
        <v>79</v>
      </c>
      <c r="BK361" s="231">
        <f>ROUND(I361*H361,2)</f>
        <v>0</v>
      </c>
      <c r="BL361" s="23" t="s">
        <v>136</v>
      </c>
      <c r="BM361" s="23" t="s">
        <v>1081</v>
      </c>
    </row>
    <row r="362" s="1" customFormat="1">
      <c r="B362" s="45"/>
      <c r="C362" s="73"/>
      <c r="D362" s="234" t="s">
        <v>367</v>
      </c>
      <c r="E362" s="73"/>
      <c r="F362" s="275" t="s">
        <v>1082</v>
      </c>
      <c r="G362" s="73"/>
      <c r="H362" s="73"/>
      <c r="I362" s="190"/>
      <c r="J362" s="73"/>
      <c r="K362" s="73"/>
      <c r="L362" s="71"/>
      <c r="M362" s="276"/>
      <c r="N362" s="46"/>
      <c r="O362" s="46"/>
      <c r="P362" s="46"/>
      <c r="Q362" s="46"/>
      <c r="R362" s="46"/>
      <c r="S362" s="46"/>
      <c r="T362" s="94"/>
      <c r="AT362" s="23" t="s">
        <v>367</v>
      </c>
      <c r="AU362" s="23" t="s">
        <v>81</v>
      </c>
    </row>
    <row r="363" s="1" customFormat="1" ht="16.5" customHeight="1">
      <c r="B363" s="45"/>
      <c r="C363" s="220" t="s">
        <v>479</v>
      </c>
      <c r="D363" s="220" t="s">
        <v>131</v>
      </c>
      <c r="E363" s="221" t="s">
        <v>1083</v>
      </c>
      <c r="F363" s="222" t="s">
        <v>1084</v>
      </c>
      <c r="G363" s="223" t="s">
        <v>1085</v>
      </c>
      <c r="H363" s="224">
        <v>9</v>
      </c>
      <c r="I363" s="225"/>
      <c r="J363" s="226">
        <f>ROUND(I363*H363,2)</f>
        <v>0</v>
      </c>
      <c r="K363" s="222" t="s">
        <v>135</v>
      </c>
      <c r="L363" s="71"/>
      <c r="M363" s="227" t="s">
        <v>21</v>
      </c>
      <c r="N363" s="228" t="s">
        <v>42</v>
      </c>
      <c r="O363" s="46"/>
      <c r="P363" s="229">
        <f>O363*H363</f>
        <v>0</v>
      </c>
      <c r="Q363" s="229">
        <v>0.00031</v>
      </c>
      <c r="R363" s="229">
        <f>Q363*H363</f>
        <v>0.0027899999999999999</v>
      </c>
      <c r="S363" s="229">
        <v>0</v>
      </c>
      <c r="T363" s="230">
        <f>S363*H363</f>
        <v>0</v>
      </c>
      <c r="AR363" s="23" t="s">
        <v>136</v>
      </c>
      <c r="AT363" s="23" t="s">
        <v>131</v>
      </c>
      <c r="AU363" s="23" t="s">
        <v>81</v>
      </c>
      <c r="AY363" s="23" t="s">
        <v>129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23" t="s">
        <v>79</v>
      </c>
      <c r="BK363" s="231">
        <f>ROUND(I363*H363,2)</f>
        <v>0</v>
      </c>
      <c r="BL363" s="23" t="s">
        <v>136</v>
      </c>
      <c r="BM363" s="23" t="s">
        <v>1086</v>
      </c>
    </row>
    <row r="364" s="1" customFormat="1" ht="25.5" customHeight="1">
      <c r="B364" s="45"/>
      <c r="C364" s="220" t="s">
        <v>483</v>
      </c>
      <c r="D364" s="220" t="s">
        <v>131</v>
      </c>
      <c r="E364" s="221" t="s">
        <v>1087</v>
      </c>
      <c r="F364" s="222" t="s">
        <v>1088</v>
      </c>
      <c r="G364" s="223" t="s">
        <v>322</v>
      </c>
      <c r="H364" s="224">
        <v>9</v>
      </c>
      <c r="I364" s="225"/>
      <c r="J364" s="226">
        <f>ROUND(I364*H364,2)</f>
        <v>0</v>
      </c>
      <c r="K364" s="222" t="s">
        <v>135</v>
      </c>
      <c r="L364" s="71"/>
      <c r="M364" s="227" t="s">
        <v>21</v>
      </c>
      <c r="N364" s="228" t="s">
        <v>42</v>
      </c>
      <c r="O364" s="46"/>
      <c r="P364" s="229">
        <f>O364*H364</f>
        <v>0</v>
      </c>
      <c r="Q364" s="229">
        <v>2.1167600000000002</v>
      </c>
      <c r="R364" s="229">
        <f>Q364*H364</f>
        <v>19.050840000000001</v>
      </c>
      <c r="S364" s="229">
        <v>0</v>
      </c>
      <c r="T364" s="230">
        <f>S364*H364</f>
        <v>0</v>
      </c>
      <c r="AR364" s="23" t="s">
        <v>136</v>
      </c>
      <c r="AT364" s="23" t="s">
        <v>131</v>
      </c>
      <c r="AU364" s="23" t="s">
        <v>81</v>
      </c>
      <c r="AY364" s="23" t="s">
        <v>129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79</v>
      </c>
      <c r="BK364" s="231">
        <f>ROUND(I364*H364,2)</f>
        <v>0</v>
      </c>
      <c r="BL364" s="23" t="s">
        <v>136</v>
      </c>
      <c r="BM364" s="23" t="s">
        <v>1089</v>
      </c>
    </row>
    <row r="365" s="1" customFormat="1" ht="25.5" customHeight="1">
      <c r="B365" s="45"/>
      <c r="C365" s="265" t="s">
        <v>488</v>
      </c>
      <c r="D365" s="265" t="s">
        <v>264</v>
      </c>
      <c r="E365" s="266" t="s">
        <v>1090</v>
      </c>
      <c r="F365" s="267" t="s">
        <v>1091</v>
      </c>
      <c r="G365" s="268" t="s">
        <v>322</v>
      </c>
      <c r="H365" s="269">
        <v>9</v>
      </c>
      <c r="I365" s="270"/>
      <c r="J365" s="271">
        <f>ROUND(I365*H365,2)</f>
        <v>0</v>
      </c>
      <c r="K365" s="267" t="s">
        <v>135</v>
      </c>
      <c r="L365" s="272"/>
      <c r="M365" s="273" t="s">
        <v>21</v>
      </c>
      <c r="N365" s="274" t="s">
        <v>42</v>
      </c>
      <c r="O365" s="46"/>
      <c r="P365" s="229">
        <f>O365*H365</f>
        <v>0</v>
      </c>
      <c r="Q365" s="229">
        <v>1.6140000000000001</v>
      </c>
      <c r="R365" s="229">
        <f>Q365*H365</f>
        <v>14.526000000000002</v>
      </c>
      <c r="S365" s="229">
        <v>0</v>
      </c>
      <c r="T365" s="230">
        <f>S365*H365</f>
        <v>0</v>
      </c>
      <c r="AR365" s="23" t="s">
        <v>170</v>
      </c>
      <c r="AT365" s="23" t="s">
        <v>264</v>
      </c>
      <c r="AU365" s="23" t="s">
        <v>81</v>
      </c>
      <c r="AY365" s="23" t="s">
        <v>129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23" t="s">
        <v>79</v>
      </c>
      <c r="BK365" s="231">
        <f>ROUND(I365*H365,2)</f>
        <v>0</v>
      </c>
      <c r="BL365" s="23" t="s">
        <v>136</v>
      </c>
      <c r="BM365" s="23" t="s">
        <v>1092</v>
      </c>
    </row>
    <row r="366" s="1" customFormat="1" ht="16.5" customHeight="1">
      <c r="B366" s="45"/>
      <c r="C366" s="265" t="s">
        <v>493</v>
      </c>
      <c r="D366" s="265" t="s">
        <v>264</v>
      </c>
      <c r="E366" s="266" t="s">
        <v>1093</v>
      </c>
      <c r="F366" s="267" t="s">
        <v>1094</v>
      </c>
      <c r="G366" s="268" t="s">
        <v>322</v>
      </c>
      <c r="H366" s="269">
        <v>6</v>
      </c>
      <c r="I366" s="270"/>
      <c r="J366" s="271">
        <f>ROUND(I366*H366,2)</f>
        <v>0</v>
      </c>
      <c r="K366" s="267" t="s">
        <v>135</v>
      </c>
      <c r="L366" s="272"/>
      <c r="M366" s="273" t="s">
        <v>21</v>
      </c>
      <c r="N366" s="274" t="s">
        <v>42</v>
      </c>
      <c r="O366" s="46"/>
      <c r="P366" s="229">
        <f>O366*H366</f>
        <v>0</v>
      </c>
      <c r="Q366" s="229">
        <v>0.26200000000000001</v>
      </c>
      <c r="R366" s="229">
        <f>Q366*H366</f>
        <v>1.5720000000000001</v>
      </c>
      <c r="S366" s="229">
        <v>0</v>
      </c>
      <c r="T366" s="230">
        <f>S366*H366</f>
        <v>0</v>
      </c>
      <c r="AR366" s="23" t="s">
        <v>170</v>
      </c>
      <c r="AT366" s="23" t="s">
        <v>264</v>
      </c>
      <c r="AU366" s="23" t="s">
        <v>81</v>
      </c>
      <c r="AY366" s="23" t="s">
        <v>129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23" t="s">
        <v>79</v>
      </c>
      <c r="BK366" s="231">
        <f>ROUND(I366*H366,2)</f>
        <v>0</v>
      </c>
      <c r="BL366" s="23" t="s">
        <v>136</v>
      </c>
      <c r="BM366" s="23" t="s">
        <v>1095</v>
      </c>
    </row>
    <row r="367" s="1" customFormat="1" ht="16.5" customHeight="1">
      <c r="B367" s="45"/>
      <c r="C367" s="265" t="s">
        <v>499</v>
      </c>
      <c r="D367" s="265" t="s">
        <v>264</v>
      </c>
      <c r="E367" s="266" t="s">
        <v>1096</v>
      </c>
      <c r="F367" s="267" t="s">
        <v>1097</v>
      </c>
      <c r="G367" s="268" t="s">
        <v>322</v>
      </c>
      <c r="H367" s="269">
        <v>4</v>
      </c>
      <c r="I367" s="270"/>
      <c r="J367" s="271">
        <f>ROUND(I367*H367,2)</f>
        <v>0</v>
      </c>
      <c r="K367" s="267" t="s">
        <v>135</v>
      </c>
      <c r="L367" s="272"/>
      <c r="M367" s="273" t="s">
        <v>21</v>
      </c>
      <c r="N367" s="274" t="s">
        <v>42</v>
      </c>
      <c r="O367" s="46"/>
      <c r="P367" s="229">
        <f>O367*H367</f>
        <v>0</v>
      </c>
      <c r="Q367" s="229">
        <v>0.52600000000000002</v>
      </c>
      <c r="R367" s="229">
        <f>Q367*H367</f>
        <v>2.1040000000000001</v>
      </c>
      <c r="S367" s="229">
        <v>0</v>
      </c>
      <c r="T367" s="230">
        <f>S367*H367</f>
        <v>0</v>
      </c>
      <c r="AR367" s="23" t="s">
        <v>170</v>
      </c>
      <c r="AT367" s="23" t="s">
        <v>264</v>
      </c>
      <c r="AU367" s="23" t="s">
        <v>81</v>
      </c>
      <c r="AY367" s="23" t="s">
        <v>129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23" t="s">
        <v>79</v>
      </c>
      <c r="BK367" s="231">
        <f>ROUND(I367*H367,2)</f>
        <v>0</v>
      </c>
      <c r="BL367" s="23" t="s">
        <v>136</v>
      </c>
      <c r="BM367" s="23" t="s">
        <v>1098</v>
      </c>
    </row>
    <row r="368" s="1" customFormat="1" ht="16.5" customHeight="1">
      <c r="B368" s="45"/>
      <c r="C368" s="265" t="s">
        <v>504</v>
      </c>
      <c r="D368" s="265" t="s">
        <v>264</v>
      </c>
      <c r="E368" s="266" t="s">
        <v>1099</v>
      </c>
      <c r="F368" s="267" t="s">
        <v>1100</v>
      </c>
      <c r="G368" s="268" t="s">
        <v>322</v>
      </c>
      <c r="H368" s="269">
        <v>7</v>
      </c>
      <c r="I368" s="270"/>
      <c r="J368" s="271">
        <f>ROUND(I368*H368,2)</f>
        <v>0</v>
      </c>
      <c r="K368" s="267" t="s">
        <v>135</v>
      </c>
      <c r="L368" s="272"/>
      <c r="M368" s="273" t="s">
        <v>21</v>
      </c>
      <c r="N368" s="274" t="s">
        <v>42</v>
      </c>
      <c r="O368" s="46"/>
      <c r="P368" s="229">
        <f>O368*H368</f>
        <v>0</v>
      </c>
      <c r="Q368" s="229">
        <v>1.0540000000000001</v>
      </c>
      <c r="R368" s="229">
        <f>Q368*H368</f>
        <v>7.3780000000000001</v>
      </c>
      <c r="S368" s="229">
        <v>0</v>
      </c>
      <c r="T368" s="230">
        <f>S368*H368</f>
        <v>0</v>
      </c>
      <c r="AR368" s="23" t="s">
        <v>170</v>
      </c>
      <c r="AT368" s="23" t="s">
        <v>264</v>
      </c>
      <c r="AU368" s="23" t="s">
        <v>81</v>
      </c>
      <c r="AY368" s="23" t="s">
        <v>129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23" t="s">
        <v>79</v>
      </c>
      <c r="BK368" s="231">
        <f>ROUND(I368*H368,2)</f>
        <v>0</v>
      </c>
      <c r="BL368" s="23" t="s">
        <v>136</v>
      </c>
      <c r="BM368" s="23" t="s">
        <v>1101</v>
      </c>
    </row>
    <row r="369" s="1" customFormat="1" ht="16.5" customHeight="1">
      <c r="B369" s="45"/>
      <c r="C369" s="265" t="s">
        <v>508</v>
      </c>
      <c r="D369" s="265" t="s">
        <v>264</v>
      </c>
      <c r="E369" s="266" t="s">
        <v>1102</v>
      </c>
      <c r="F369" s="267" t="s">
        <v>1103</v>
      </c>
      <c r="G369" s="268" t="s">
        <v>322</v>
      </c>
      <c r="H369" s="269">
        <v>9</v>
      </c>
      <c r="I369" s="270"/>
      <c r="J369" s="271">
        <f>ROUND(I369*H369,2)</f>
        <v>0</v>
      </c>
      <c r="K369" s="267" t="s">
        <v>135</v>
      </c>
      <c r="L369" s="272"/>
      <c r="M369" s="273" t="s">
        <v>21</v>
      </c>
      <c r="N369" s="274" t="s">
        <v>42</v>
      </c>
      <c r="O369" s="46"/>
      <c r="P369" s="229">
        <f>O369*H369</f>
        <v>0</v>
      </c>
      <c r="Q369" s="229">
        <v>0.56999999999999995</v>
      </c>
      <c r="R369" s="229">
        <f>Q369*H369</f>
        <v>5.1299999999999999</v>
      </c>
      <c r="S369" s="229">
        <v>0</v>
      </c>
      <c r="T369" s="230">
        <f>S369*H369</f>
        <v>0</v>
      </c>
      <c r="AR369" s="23" t="s">
        <v>170</v>
      </c>
      <c r="AT369" s="23" t="s">
        <v>264</v>
      </c>
      <c r="AU369" s="23" t="s">
        <v>81</v>
      </c>
      <c r="AY369" s="23" t="s">
        <v>129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23" t="s">
        <v>79</v>
      </c>
      <c r="BK369" s="231">
        <f>ROUND(I369*H369,2)</f>
        <v>0</v>
      </c>
      <c r="BL369" s="23" t="s">
        <v>136</v>
      </c>
      <c r="BM369" s="23" t="s">
        <v>1104</v>
      </c>
    </row>
    <row r="370" s="1" customFormat="1" ht="25.5" customHeight="1">
      <c r="B370" s="45"/>
      <c r="C370" s="220" t="s">
        <v>615</v>
      </c>
      <c r="D370" s="220" t="s">
        <v>131</v>
      </c>
      <c r="E370" s="221" t="s">
        <v>1105</v>
      </c>
      <c r="F370" s="222" t="s">
        <v>1106</v>
      </c>
      <c r="G370" s="223" t="s">
        <v>322</v>
      </c>
      <c r="H370" s="224">
        <v>9</v>
      </c>
      <c r="I370" s="225"/>
      <c r="J370" s="226">
        <f>ROUND(I370*H370,2)</f>
        <v>0</v>
      </c>
      <c r="K370" s="222" t="s">
        <v>135</v>
      </c>
      <c r="L370" s="71"/>
      <c r="M370" s="227" t="s">
        <v>21</v>
      </c>
      <c r="N370" s="228" t="s">
        <v>42</v>
      </c>
      <c r="O370" s="46"/>
      <c r="P370" s="229">
        <f>O370*H370</f>
        <v>0</v>
      </c>
      <c r="Q370" s="229">
        <v>0.0117</v>
      </c>
      <c r="R370" s="229">
        <f>Q370*H370</f>
        <v>0.10530000000000001</v>
      </c>
      <c r="S370" s="229">
        <v>0</v>
      </c>
      <c r="T370" s="230">
        <f>S370*H370</f>
        <v>0</v>
      </c>
      <c r="AR370" s="23" t="s">
        <v>136</v>
      </c>
      <c r="AT370" s="23" t="s">
        <v>131</v>
      </c>
      <c r="AU370" s="23" t="s">
        <v>81</v>
      </c>
      <c r="AY370" s="23" t="s">
        <v>129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23" t="s">
        <v>79</v>
      </c>
      <c r="BK370" s="231">
        <f>ROUND(I370*H370,2)</f>
        <v>0</v>
      </c>
      <c r="BL370" s="23" t="s">
        <v>136</v>
      </c>
      <c r="BM370" s="23" t="s">
        <v>1107</v>
      </c>
    </row>
    <row r="371" s="1" customFormat="1" ht="16.5" customHeight="1">
      <c r="B371" s="45"/>
      <c r="C371" s="265" t="s">
        <v>521</v>
      </c>
      <c r="D371" s="265" t="s">
        <v>264</v>
      </c>
      <c r="E371" s="266" t="s">
        <v>1108</v>
      </c>
      <c r="F371" s="267" t="s">
        <v>1109</v>
      </c>
      <c r="G371" s="268" t="s">
        <v>322</v>
      </c>
      <c r="H371" s="269">
        <v>9</v>
      </c>
      <c r="I371" s="270"/>
      <c r="J371" s="271">
        <f>ROUND(I371*H371,2)</f>
        <v>0</v>
      </c>
      <c r="K371" s="267" t="s">
        <v>21</v>
      </c>
      <c r="L371" s="272"/>
      <c r="M371" s="273" t="s">
        <v>21</v>
      </c>
      <c r="N371" s="274" t="s">
        <v>42</v>
      </c>
      <c r="O371" s="46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AR371" s="23" t="s">
        <v>170</v>
      </c>
      <c r="AT371" s="23" t="s">
        <v>264</v>
      </c>
      <c r="AU371" s="23" t="s">
        <v>81</v>
      </c>
      <c r="AY371" s="23" t="s">
        <v>129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23" t="s">
        <v>79</v>
      </c>
      <c r="BK371" s="231">
        <f>ROUND(I371*H371,2)</f>
        <v>0</v>
      </c>
      <c r="BL371" s="23" t="s">
        <v>136</v>
      </c>
      <c r="BM371" s="23" t="s">
        <v>1110</v>
      </c>
    </row>
    <row r="372" s="1" customFormat="1" ht="25.5" customHeight="1">
      <c r="B372" s="45"/>
      <c r="C372" s="220" t="s">
        <v>525</v>
      </c>
      <c r="D372" s="220" t="s">
        <v>131</v>
      </c>
      <c r="E372" s="221" t="s">
        <v>1111</v>
      </c>
      <c r="F372" s="222" t="s">
        <v>1112</v>
      </c>
      <c r="G372" s="223" t="s">
        <v>204</v>
      </c>
      <c r="H372" s="224">
        <v>0.5</v>
      </c>
      <c r="I372" s="225"/>
      <c r="J372" s="226">
        <f>ROUND(I372*H372,2)</f>
        <v>0</v>
      </c>
      <c r="K372" s="222" t="s">
        <v>135</v>
      </c>
      <c r="L372" s="71"/>
      <c r="M372" s="227" t="s">
        <v>21</v>
      </c>
      <c r="N372" s="228" t="s">
        <v>42</v>
      </c>
      <c r="O372" s="46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AR372" s="23" t="s">
        <v>136</v>
      </c>
      <c r="AT372" s="23" t="s">
        <v>131</v>
      </c>
      <c r="AU372" s="23" t="s">
        <v>81</v>
      </c>
      <c r="AY372" s="23" t="s">
        <v>129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23" t="s">
        <v>79</v>
      </c>
      <c r="BK372" s="231">
        <f>ROUND(I372*H372,2)</f>
        <v>0</v>
      </c>
      <c r="BL372" s="23" t="s">
        <v>136</v>
      </c>
      <c r="BM372" s="23" t="s">
        <v>1113</v>
      </c>
    </row>
    <row r="373" s="11" customFormat="1">
      <c r="B373" s="232"/>
      <c r="C373" s="233"/>
      <c r="D373" s="234" t="s">
        <v>141</v>
      </c>
      <c r="E373" s="235" t="s">
        <v>21</v>
      </c>
      <c r="F373" s="236" t="s">
        <v>1114</v>
      </c>
      <c r="G373" s="233"/>
      <c r="H373" s="235" t="s">
        <v>21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AT373" s="242" t="s">
        <v>141</v>
      </c>
      <c r="AU373" s="242" t="s">
        <v>81</v>
      </c>
      <c r="AV373" s="11" t="s">
        <v>79</v>
      </c>
      <c r="AW373" s="11" t="s">
        <v>35</v>
      </c>
      <c r="AX373" s="11" t="s">
        <v>71</v>
      </c>
      <c r="AY373" s="242" t="s">
        <v>129</v>
      </c>
    </row>
    <row r="374" s="11" customFormat="1">
      <c r="B374" s="232"/>
      <c r="C374" s="233"/>
      <c r="D374" s="234" t="s">
        <v>141</v>
      </c>
      <c r="E374" s="235" t="s">
        <v>21</v>
      </c>
      <c r="F374" s="236" t="s">
        <v>901</v>
      </c>
      <c r="G374" s="233"/>
      <c r="H374" s="235" t="s">
        <v>21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AT374" s="242" t="s">
        <v>141</v>
      </c>
      <c r="AU374" s="242" t="s">
        <v>81</v>
      </c>
      <c r="AV374" s="11" t="s">
        <v>79</v>
      </c>
      <c r="AW374" s="11" t="s">
        <v>35</v>
      </c>
      <c r="AX374" s="11" t="s">
        <v>71</v>
      </c>
      <c r="AY374" s="242" t="s">
        <v>129</v>
      </c>
    </row>
    <row r="375" s="12" customFormat="1">
      <c r="B375" s="243"/>
      <c r="C375" s="244"/>
      <c r="D375" s="234" t="s">
        <v>141</v>
      </c>
      <c r="E375" s="245" t="s">
        <v>21</v>
      </c>
      <c r="F375" s="246" t="s">
        <v>902</v>
      </c>
      <c r="G375" s="244"/>
      <c r="H375" s="247">
        <v>0.5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AT375" s="253" t="s">
        <v>141</v>
      </c>
      <c r="AU375" s="253" t="s">
        <v>81</v>
      </c>
      <c r="AV375" s="12" t="s">
        <v>81</v>
      </c>
      <c r="AW375" s="12" t="s">
        <v>35</v>
      </c>
      <c r="AX375" s="12" t="s">
        <v>79</v>
      </c>
      <c r="AY375" s="253" t="s">
        <v>129</v>
      </c>
    </row>
    <row r="376" s="1" customFormat="1" ht="16.5" customHeight="1">
      <c r="B376" s="45"/>
      <c r="C376" s="265" t="s">
        <v>531</v>
      </c>
      <c r="D376" s="265" t="s">
        <v>264</v>
      </c>
      <c r="E376" s="266" t="s">
        <v>1115</v>
      </c>
      <c r="F376" s="267" t="s">
        <v>1116</v>
      </c>
      <c r="G376" s="268" t="s">
        <v>322</v>
      </c>
      <c r="H376" s="269">
        <v>1</v>
      </c>
      <c r="I376" s="270"/>
      <c r="J376" s="271">
        <f>ROUND(I376*H376,2)</f>
        <v>0</v>
      </c>
      <c r="K376" s="267" t="s">
        <v>135</v>
      </c>
      <c r="L376" s="272"/>
      <c r="M376" s="273" t="s">
        <v>21</v>
      </c>
      <c r="N376" s="274" t="s">
        <v>42</v>
      </c>
      <c r="O376" s="46"/>
      <c r="P376" s="229">
        <f>O376*H376</f>
        <v>0</v>
      </c>
      <c r="Q376" s="229">
        <v>0.0025999999999999999</v>
      </c>
      <c r="R376" s="229">
        <f>Q376*H376</f>
        <v>0.0025999999999999999</v>
      </c>
      <c r="S376" s="229">
        <v>0</v>
      </c>
      <c r="T376" s="230">
        <f>S376*H376</f>
        <v>0</v>
      </c>
      <c r="AR376" s="23" t="s">
        <v>170</v>
      </c>
      <c r="AT376" s="23" t="s">
        <v>264</v>
      </c>
      <c r="AU376" s="23" t="s">
        <v>81</v>
      </c>
      <c r="AY376" s="23" t="s">
        <v>129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23" t="s">
        <v>79</v>
      </c>
      <c r="BK376" s="231">
        <f>ROUND(I376*H376,2)</f>
        <v>0</v>
      </c>
      <c r="BL376" s="23" t="s">
        <v>136</v>
      </c>
      <c r="BM376" s="23" t="s">
        <v>1117</v>
      </c>
    </row>
    <row r="377" s="11" customFormat="1">
      <c r="B377" s="232"/>
      <c r="C377" s="233"/>
      <c r="D377" s="234" t="s">
        <v>141</v>
      </c>
      <c r="E377" s="235" t="s">
        <v>21</v>
      </c>
      <c r="F377" s="236" t="s">
        <v>1118</v>
      </c>
      <c r="G377" s="233"/>
      <c r="H377" s="235" t="s">
        <v>21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AT377" s="242" t="s">
        <v>141</v>
      </c>
      <c r="AU377" s="242" t="s">
        <v>81</v>
      </c>
      <c r="AV377" s="11" t="s">
        <v>79</v>
      </c>
      <c r="AW377" s="11" t="s">
        <v>35</v>
      </c>
      <c r="AX377" s="11" t="s">
        <v>71</v>
      </c>
      <c r="AY377" s="242" t="s">
        <v>129</v>
      </c>
    </row>
    <row r="378" s="12" customFormat="1">
      <c r="B378" s="243"/>
      <c r="C378" s="244"/>
      <c r="D378" s="234" t="s">
        <v>141</v>
      </c>
      <c r="E378" s="245" t="s">
        <v>21</v>
      </c>
      <c r="F378" s="246" t="s">
        <v>79</v>
      </c>
      <c r="G378" s="244"/>
      <c r="H378" s="247">
        <v>1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AT378" s="253" t="s">
        <v>141</v>
      </c>
      <c r="AU378" s="253" t="s">
        <v>81</v>
      </c>
      <c r="AV378" s="12" t="s">
        <v>81</v>
      </c>
      <c r="AW378" s="12" t="s">
        <v>35</v>
      </c>
      <c r="AX378" s="12" t="s">
        <v>79</v>
      </c>
      <c r="AY378" s="253" t="s">
        <v>129</v>
      </c>
    </row>
    <row r="379" s="1" customFormat="1" ht="16.5" customHeight="1">
      <c r="B379" s="45"/>
      <c r="C379" s="220" t="s">
        <v>535</v>
      </c>
      <c r="D379" s="220" t="s">
        <v>131</v>
      </c>
      <c r="E379" s="221" t="s">
        <v>1119</v>
      </c>
      <c r="F379" s="222" t="s">
        <v>1120</v>
      </c>
      <c r="G379" s="223" t="s">
        <v>134</v>
      </c>
      <c r="H379" s="224">
        <v>1</v>
      </c>
      <c r="I379" s="225"/>
      <c r="J379" s="226">
        <f>ROUND(I379*H379,2)</f>
        <v>0</v>
      </c>
      <c r="K379" s="222" t="s">
        <v>135</v>
      </c>
      <c r="L379" s="71"/>
      <c r="M379" s="227" t="s">
        <v>21</v>
      </c>
      <c r="N379" s="228" t="s">
        <v>42</v>
      </c>
      <c r="O379" s="46"/>
      <c r="P379" s="229">
        <f>O379*H379</f>
        <v>0</v>
      </c>
      <c r="Q379" s="229">
        <v>0.0040200000000000001</v>
      </c>
      <c r="R379" s="229">
        <f>Q379*H379</f>
        <v>0.0040200000000000001</v>
      </c>
      <c r="S379" s="229">
        <v>0</v>
      </c>
      <c r="T379" s="230">
        <f>S379*H379</f>
        <v>0</v>
      </c>
      <c r="AR379" s="23" t="s">
        <v>136</v>
      </c>
      <c r="AT379" s="23" t="s">
        <v>131</v>
      </c>
      <c r="AU379" s="23" t="s">
        <v>81</v>
      </c>
      <c r="AY379" s="23" t="s">
        <v>129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23" t="s">
        <v>79</v>
      </c>
      <c r="BK379" s="231">
        <f>ROUND(I379*H379,2)</f>
        <v>0</v>
      </c>
      <c r="BL379" s="23" t="s">
        <v>136</v>
      </c>
      <c r="BM379" s="23" t="s">
        <v>1121</v>
      </c>
    </row>
    <row r="380" s="10" customFormat="1" ht="29.88" customHeight="1">
      <c r="B380" s="204"/>
      <c r="C380" s="205"/>
      <c r="D380" s="206" t="s">
        <v>70</v>
      </c>
      <c r="E380" s="218" t="s">
        <v>177</v>
      </c>
      <c r="F380" s="218" t="s">
        <v>722</v>
      </c>
      <c r="G380" s="205"/>
      <c r="H380" s="205"/>
      <c r="I380" s="208"/>
      <c r="J380" s="219">
        <f>BK380</f>
        <v>0</v>
      </c>
      <c r="K380" s="205"/>
      <c r="L380" s="210"/>
      <c r="M380" s="211"/>
      <c r="N380" s="212"/>
      <c r="O380" s="212"/>
      <c r="P380" s="213">
        <f>SUM(P381:P408)</f>
        <v>0</v>
      </c>
      <c r="Q380" s="212"/>
      <c r="R380" s="213">
        <f>SUM(R381:R408)</f>
        <v>104.62925</v>
      </c>
      <c r="S380" s="212"/>
      <c r="T380" s="214">
        <f>SUM(T381:T408)</f>
        <v>0</v>
      </c>
      <c r="AR380" s="215" t="s">
        <v>79</v>
      </c>
      <c r="AT380" s="216" t="s">
        <v>70</v>
      </c>
      <c r="AU380" s="216" t="s">
        <v>79</v>
      </c>
      <c r="AY380" s="215" t="s">
        <v>129</v>
      </c>
      <c r="BK380" s="217">
        <f>SUM(BK381:BK408)</f>
        <v>0</v>
      </c>
    </row>
    <row r="381" s="1" customFormat="1" ht="51" customHeight="1">
      <c r="B381" s="45"/>
      <c r="C381" s="220" t="s">
        <v>540</v>
      </c>
      <c r="D381" s="220" t="s">
        <v>131</v>
      </c>
      <c r="E381" s="221" t="s">
        <v>724</v>
      </c>
      <c r="F381" s="222" t="s">
        <v>725</v>
      </c>
      <c r="G381" s="223" t="s">
        <v>173</v>
      </c>
      <c r="H381" s="224">
        <v>200</v>
      </c>
      <c r="I381" s="225"/>
      <c r="J381" s="226">
        <f>ROUND(I381*H381,2)</f>
        <v>0</v>
      </c>
      <c r="K381" s="222" t="s">
        <v>135</v>
      </c>
      <c r="L381" s="71"/>
      <c r="M381" s="227" t="s">
        <v>21</v>
      </c>
      <c r="N381" s="228" t="s">
        <v>42</v>
      </c>
      <c r="O381" s="46"/>
      <c r="P381" s="229">
        <f>O381*H381</f>
        <v>0</v>
      </c>
      <c r="Q381" s="229">
        <v>0.080879999999999994</v>
      </c>
      <c r="R381" s="229">
        <f>Q381*H381</f>
        <v>16.175999999999998</v>
      </c>
      <c r="S381" s="229">
        <v>0</v>
      </c>
      <c r="T381" s="230">
        <f>S381*H381</f>
        <v>0</v>
      </c>
      <c r="AR381" s="23" t="s">
        <v>136</v>
      </c>
      <c r="AT381" s="23" t="s">
        <v>131</v>
      </c>
      <c r="AU381" s="23" t="s">
        <v>81</v>
      </c>
      <c r="AY381" s="23" t="s">
        <v>129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23" t="s">
        <v>79</v>
      </c>
      <c r="BK381" s="231">
        <f>ROUND(I381*H381,2)</f>
        <v>0</v>
      </c>
      <c r="BL381" s="23" t="s">
        <v>136</v>
      </c>
      <c r="BM381" s="23" t="s">
        <v>1122</v>
      </c>
    </row>
    <row r="382" s="1" customFormat="1" ht="16.5" customHeight="1">
      <c r="B382" s="45"/>
      <c r="C382" s="265" t="s">
        <v>544</v>
      </c>
      <c r="D382" s="265" t="s">
        <v>264</v>
      </c>
      <c r="E382" s="266" t="s">
        <v>729</v>
      </c>
      <c r="F382" s="267" t="s">
        <v>730</v>
      </c>
      <c r="G382" s="268" t="s">
        <v>322</v>
      </c>
      <c r="H382" s="269">
        <v>202</v>
      </c>
      <c r="I382" s="270"/>
      <c r="J382" s="271">
        <f>ROUND(I382*H382,2)</f>
        <v>0</v>
      </c>
      <c r="K382" s="267" t="s">
        <v>21</v>
      </c>
      <c r="L382" s="272"/>
      <c r="M382" s="273" t="s">
        <v>21</v>
      </c>
      <c r="N382" s="274" t="s">
        <v>42</v>
      </c>
      <c r="O382" s="46"/>
      <c r="P382" s="229">
        <f>O382*H382</f>
        <v>0</v>
      </c>
      <c r="Q382" s="229">
        <v>0.028000000000000001</v>
      </c>
      <c r="R382" s="229">
        <f>Q382*H382</f>
        <v>5.6559999999999997</v>
      </c>
      <c r="S382" s="229">
        <v>0</v>
      </c>
      <c r="T382" s="230">
        <f>S382*H382</f>
        <v>0</v>
      </c>
      <c r="AR382" s="23" t="s">
        <v>170</v>
      </c>
      <c r="AT382" s="23" t="s">
        <v>264</v>
      </c>
      <c r="AU382" s="23" t="s">
        <v>81</v>
      </c>
      <c r="AY382" s="23" t="s">
        <v>129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23" t="s">
        <v>79</v>
      </c>
      <c r="BK382" s="231">
        <f>ROUND(I382*H382,2)</f>
        <v>0</v>
      </c>
      <c r="BL382" s="23" t="s">
        <v>136</v>
      </c>
      <c r="BM382" s="23" t="s">
        <v>1123</v>
      </c>
    </row>
    <row r="383" s="12" customFormat="1">
      <c r="B383" s="243"/>
      <c r="C383" s="244"/>
      <c r="D383" s="234" t="s">
        <v>141</v>
      </c>
      <c r="E383" s="244"/>
      <c r="F383" s="246" t="s">
        <v>1124</v>
      </c>
      <c r="G383" s="244"/>
      <c r="H383" s="247">
        <v>202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AT383" s="253" t="s">
        <v>141</v>
      </c>
      <c r="AU383" s="253" t="s">
        <v>81</v>
      </c>
      <c r="AV383" s="12" t="s">
        <v>81</v>
      </c>
      <c r="AW383" s="12" t="s">
        <v>6</v>
      </c>
      <c r="AX383" s="12" t="s">
        <v>79</v>
      </c>
      <c r="AY383" s="253" t="s">
        <v>129</v>
      </c>
    </row>
    <row r="384" s="1" customFormat="1" ht="38.25" customHeight="1">
      <c r="B384" s="45"/>
      <c r="C384" s="220" t="s">
        <v>548</v>
      </c>
      <c r="D384" s="220" t="s">
        <v>131</v>
      </c>
      <c r="E384" s="221" t="s">
        <v>734</v>
      </c>
      <c r="F384" s="222" t="s">
        <v>735</v>
      </c>
      <c r="G384" s="223" t="s">
        <v>173</v>
      </c>
      <c r="H384" s="224">
        <v>1000</v>
      </c>
      <c r="I384" s="225"/>
      <c r="J384" s="226">
        <f>ROUND(I384*H384,2)</f>
        <v>0</v>
      </c>
      <c r="K384" s="222" t="s">
        <v>135</v>
      </c>
      <c r="L384" s="71"/>
      <c r="M384" s="227" t="s">
        <v>21</v>
      </c>
      <c r="N384" s="228" t="s">
        <v>42</v>
      </c>
      <c r="O384" s="46"/>
      <c r="P384" s="229">
        <f>O384*H384</f>
        <v>0</v>
      </c>
      <c r="Q384" s="229">
        <v>0.0082199999999999999</v>
      </c>
      <c r="R384" s="229">
        <f>Q384*H384</f>
        <v>8.2200000000000006</v>
      </c>
      <c r="S384" s="229">
        <v>0</v>
      </c>
      <c r="T384" s="230">
        <f>S384*H384</f>
        <v>0</v>
      </c>
      <c r="AR384" s="23" t="s">
        <v>136</v>
      </c>
      <c r="AT384" s="23" t="s">
        <v>131</v>
      </c>
      <c r="AU384" s="23" t="s">
        <v>81</v>
      </c>
      <c r="AY384" s="23" t="s">
        <v>129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23" t="s">
        <v>79</v>
      </c>
      <c r="BK384" s="231">
        <f>ROUND(I384*H384,2)</f>
        <v>0</v>
      </c>
      <c r="BL384" s="23" t="s">
        <v>136</v>
      </c>
      <c r="BM384" s="23" t="s">
        <v>1125</v>
      </c>
    </row>
    <row r="385" s="11" customFormat="1">
      <c r="B385" s="232"/>
      <c r="C385" s="233"/>
      <c r="D385" s="234" t="s">
        <v>141</v>
      </c>
      <c r="E385" s="235" t="s">
        <v>21</v>
      </c>
      <c r="F385" s="236" t="s">
        <v>737</v>
      </c>
      <c r="G385" s="233"/>
      <c r="H385" s="235" t="s">
        <v>21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AT385" s="242" t="s">
        <v>141</v>
      </c>
      <c r="AU385" s="242" t="s">
        <v>81</v>
      </c>
      <c r="AV385" s="11" t="s">
        <v>79</v>
      </c>
      <c r="AW385" s="11" t="s">
        <v>35</v>
      </c>
      <c r="AX385" s="11" t="s">
        <v>71</v>
      </c>
      <c r="AY385" s="242" t="s">
        <v>129</v>
      </c>
    </row>
    <row r="386" s="12" customFormat="1">
      <c r="B386" s="243"/>
      <c r="C386" s="244"/>
      <c r="D386" s="234" t="s">
        <v>141</v>
      </c>
      <c r="E386" s="245" t="s">
        <v>21</v>
      </c>
      <c r="F386" s="246" t="s">
        <v>1126</v>
      </c>
      <c r="G386" s="244"/>
      <c r="H386" s="247">
        <v>1000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AT386" s="253" t="s">
        <v>141</v>
      </c>
      <c r="AU386" s="253" t="s">
        <v>81</v>
      </c>
      <c r="AV386" s="12" t="s">
        <v>81</v>
      </c>
      <c r="AW386" s="12" t="s">
        <v>35</v>
      </c>
      <c r="AX386" s="12" t="s">
        <v>79</v>
      </c>
      <c r="AY386" s="253" t="s">
        <v>129</v>
      </c>
    </row>
    <row r="387" s="1" customFormat="1" ht="38.25" customHeight="1">
      <c r="B387" s="45"/>
      <c r="C387" s="220" t="s">
        <v>552</v>
      </c>
      <c r="D387" s="220" t="s">
        <v>131</v>
      </c>
      <c r="E387" s="221" t="s">
        <v>740</v>
      </c>
      <c r="F387" s="222" t="s">
        <v>741</v>
      </c>
      <c r="G387" s="223" t="s">
        <v>173</v>
      </c>
      <c r="H387" s="224">
        <v>200</v>
      </c>
      <c r="I387" s="225"/>
      <c r="J387" s="226">
        <f>ROUND(I387*H387,2)</f>
        <v>0</v>
      </c>
      <c r="K387" s="222" t="s">
        <v>135</v>
      </c>
      <c r="L387" s="71"/>
      <c r="M387" s="227" t="s">
        <v>21</v>
      </c>
      <c r="N387" s="228" t="s">
        <v>42</v>
      </c>
      <c r="O387" s="46"/>
      <c r="P387" s="229">
        <f>O387*H387</f>
        <v>0</v>
      </c>
      <c r="Q387" s="229">
        <v>0.15540000000000001</v>
      </c>
      <c r="R387" s="229">
        <f>Q387*H387</f>
        <v>31.080000000000002</v>
      </c>
      <c r="S387" s="229">
        <v>0</v>
      </c>
      <c r="T387" s="230">
        <f>S387*H387</f>
        <v>0</v>
      </c>
      <c r="AR387" s="23" t="s">
        <v>136</v>
      </c>
      <c r="AT387" s="23" t="s">
        <v>131</v>
      </c>
      <c r="AU387" s="23" t="s">
        <v>81</v>
      </c>
      <c r="AY387" s="23" t="s">
        <v>129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23" t="s">
        <v>79</v>
      </c>
      <c r="BK387" s="231">
        <f>ROUND(I387*H387,2)</f>
        <v>0</v>
      </c>
      <c r="BL387" s="23" t="s">
        <v>136</v>
      </c>
      <c r="BM387" s="23" t="s">
        <v>1127</v>
      </c>
    </row>
    <row r="388" s="1" customFormat="1" ht="16.5" customHeight="1">
      <c r="B388" s="45"/>
      <c r="C388" s="265" t="s">
        <v>556</v>
      </c>
      <c r="D388" s="265" t="s">
        <v>264</v>
      </c>
      <c r="E388" s="266" t="s">
        <v>745</v>
      </c>
      <c r="F388" s="267" t="s">
        <v>746</v>
      </c>
      <c r="G388" s="268" t="s">
        <v>322</v>
      </c>
      <c r="H388" s="269">
        <v>202</v>
      </c>
      <c r="I388" s="270"/>
      <c r="J388" s="271">
        <f>ROUND(I388*H388,2)</f>
        <v>0</v>
      </c>
      <c r="K388" s="267" t="s">
        <v>135</v>
      </c>
      <c r="L388" s="272"/>
      <c r="M388" s="273" t="s">
        <v>21</v>
      </c>
      <c r="N388" s="274" t="s">
        <v>42</v>
      </c>
      <c r="O388" s="46"/>
      <c r="P388" s="229">
        <f>O388*H388</f>
        <v>0</v>
      </c>
      <c r="Q388" s="229">
        <v>0.085000000000000006</v>
      </c>
      <c r="R388" s="229">
        <f>Q388*H388</f>
        <v>17.170000000000002</v>
      </c>
      <c r="S388" s="229">
        <v>0</v>
      </c>
      <c r="T388" s="230">
        <f>S388*H388</f>
        <v>0</v>
      </c>
      <c r="AR388" s="23" t="s">
        <v>170</v>
      </c>
      <c r="AT388" s="23" t="s">
        <v>264</v>
      </c>
      <c r="AU388" s="23" t="s">
        <v>81</v>
      </c>
      <c r="AY388" s="23" t="s">
        <v>129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3" t="s">
        <v>79</v>
      </c>
      <c r="BK388" s="231">
        <f>ROUND(I388*H388,2)</f>
        <v>0</v>
      </c>
      <c r="BL388" s="23" t="s">
        <v>136</v>
      </c>
      <c r="BM388" s="23" t="s">
        <v>1128</v>
      </c>
    </row>
    <row r="389" s="12" customFormat="1">
      <c r="B389" s="243"/>
      <c r="C389" s="244"/>
      <c r="D389" s="234" t="s">
        <v>141</v>
      </c>
      <c r="E389" s="244"/>
      <c r="F389" s="246" t="s">
        <v>1124</v>
      </c>
      <c r="G389" s="244"/>
      <c r="H389" s="247">
        <v>202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AT389" s="253" t="s">
        <v>141</v>
      </c>
      <c r="AU389" s="253" t="s">
        <v>81</v>
      </c>
      <c r="AV389" s="12" t="s">
        <v>81</v>
      </c>
      <c r="AW389" s="12" t="s">
        <v>6</v>
      </c>
      <c r="AX389" s="12" t="s">
        <v>79</v>
      </c>
      <c r="AY389" s="253" t="s">
        <v>129</v>
      </c>
    </row>
    <row r="390" s="1" customFormat="1" ht="38.25" customHeight="1">
      <c r="B390" s="45"/>
      <c r="C390" s="220" t="s">
        <v>560</v>
      </c>
      <c r="D390" s="220" t="s">
        <v>131</v>
      </c>
      <c r="E390" s="221" t="s">
        <v>761</v>
      </c>
      <c r="F390" s="222" t="s">
        <v>762</v>
      </c>
      <c r="G390" s="223" t="s">
        <v>173</v>
      </c>
      <c r="H390" s="224">
        <v>200</v>
      </c>
      <c r="I390" s="225"/>
      <c r="J390" s="226">
        <f>ROUND(I390*H390,2)</f>
        <v>0</v>
      </c>
      <c r="K390" s="222" t="s">
        <v>135</v>
      </c>
      <c r="L390" s="71"/>
      <c r="M390" s="227" t="s">
        <v>21</v>
      </c>
      <c r="N390" s="228" t="s">
        <v>42</v>
      </c>
      <c r="O390" s="46"/>
      <c r="P390" s="229">
        <f>O390*H390</f>
        <v>0</v>
      </c>
      <c r="Q390" s="229">
        <v>0.10095</v>
      </c>
      <c r="R390" s="229">
        <f>Q390*H390</f>
        <v>20.190000000000001</v>
      </c>
      <c r="S390" s="229">
        <v>0</v>
      </c>
      <c r="T390" s="230">
        <f>S390*H390</f>
        <v>0</v>
      </c>
      <c r="AR390" s="23" t="s">
        <v>136</v>
      </c>
      <c r="AT390" s="23" t="s">
        <v>131</v>
      </c>
      <c r="AU390" s="23" t="s">
        <v>81</v>
      </c>
      <c r="AY390" s="23" t="s">
        <v>129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23" t="s">
        <v>79</v>
      </c>
      <c r="BK390" s="231">
        <f>ROUND(I390*H390,2)</f>
        <v>0</v>
      </c>
      <c r="BL390" s="23" t="s">
        <v>136</v>
      </c>
      <c r="BM390" s="23" t="s">
        <v>1129</v>
      </c>
    </row>
    <row r="391" s="12" customFormat="1">
      <c r="B391" s="243"/>
      <c r="C391" s="244"/>
      <c r="D391" s="234" t="s">
        <v>141</v>
      </c>
      <c r="E391" s="245" t="s">
        <v>21</v>
      </c>
      <c r="F391" s="246" t="s">
        <v>985</v>
      </c>
      <c r="G391" s="244"/>
      <c r="H391" s="247">
        <v>200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AT391" s="253" t="s">
        <v>141</v>
      </c>
      <c r="AU391" s="253" t="s">
        <v>81</v>
      </c>
      <c r="AV391" s="12" t="s">
        <v>81</v>
      </c>
      <c r="AW391" s="12" t="s">
        <v>35</v>
      </c>
      <c r="AX391" s="12" t="s">
        <v>79</v>
      </c>
      <c r="AY391" s="253" t="s">
        <v>129</v>
      </c>
    </row>
    <row r="392" s="1" customFormat="1" ht="16.5" customHeight="1">
      <c r="B392" s="45"/>
      <c r="C392" s="265" t="s">
        <v>564</v>
      </c>
      <c r="D392" s="265" t="s">
        <v>264</v>
      </c>
      <c r="E392" s="266" t="s">
        <v>767</v>
      </c>
      <c r="F392" s="267" t="s">
        <v>768</v>
      </c>
      <c r="G392" s="268" t="s">
        <v>322</v>
      </c>
      <c r="H392" s="269">
        <v>200</v>
      </c>
      <c r="I392" s="270"/>
      <c r="J392" s="271">
        <f>ROUND(I392*H392,2)</f>
        <v>0</v>
      </c>
      <c r="K392" s="267" t="s">
        <v>135</v>
      </c>
      <c r="L392" s="272"/>
      <c r="M392" s="273" t="s">
        <v>21</v>
      </c>
      <c r="N392" s="274" t="s">
        <v>42</v>
      </c>
      <c r="O392" s="46"/>
      <c r="P392" s="229">
        <f>O392*H392</f>
        <v>0</v>
      </c>
      <c r="Q392" s="229">
        <v>0.029999999999999999</v>
      </c>
      <c r="R392" s="229">
        <f>Q392*H392</f>
        <v>6</v>
      </c>
      <c r="S392" s="229">
        <v>0</v>
      </c>
      <c r="T392" s="230">
        <f>S392*H392</f>
        <v>0</v>
      </c>
      <c r="AR392" s="23" t="s">
        <v>170</v>
      </c>
      <c r="AT392" s="23" t="s">
        <v>264</v>
      </c>
      <c r="AU392" s="23" t="s">
        <v>81</v>
      </c>
      <c r="AY392" s="23" t="s">
        <v>129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23" t="s">
        <v>79</v>
      </c>
      <c r="BK392" s="231">
        <f>ROUND(I392*H392,2)</f>
        <v>0</v>
      </c>
      <c r="BL392" s="23" t="s">
        <v>136</v>
      </c>
      <c r="BM392" s="23" t="s">
        <v>1130</v>
      </c>
    </row>
    <row r="393" s="1" customFormat="1" ht="25.5" customHeight="1">
      <c r="B393" s="45"/>
      <c r="C393" s="220" t="s">
        <v>568</v>
      </c>
      <c r="D393" s="220" t="s">
        <v>131</v>
      </c>
      <c r="E393" s="221" t="s">
        <v>1131</v>
      </c>
      <c r="F393" s="222" t="s">
        <v>1132</v>
      </c>
      <c r="G393" s="223" t="s">
        <v>173</v>
      </c>
      <c r="H393" s="224">
        <v>225</v>
      </c>
      <c r="I393" s="225"/>
      <c r="J393" s="226">
        <f>ROUND(I393*H393,2)</f>
        <v>0</v>
      </c>
      <c r="K393" s="222" t="s">
        <v>135</v>
      </c>
      <c r="L393" s="71"/>
      <c r="M393" s="227" t="s">
        <v>21</v>
      </c>
      <c r="N393" s="228" t="s">
        <v>42</v>
      </c>
      <c r="O393" s="46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AR393" s="23" t="s">
        <v>136</v>
      </c>
      <c r="AT393" s="23" t="s">
        <v>131</v>
      </c>
      <c r="AU393" s="23" t="s">
        <v>81</v>
      </c>
      <c r="AY393" s="23" t="s">
        <v>129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23" t="s">
        <v>79</v>
      </c>
      <c r="BK393" s="231">
        <f>ROUND(I393*H393,2)</f>
        <v>0</v>
      </c>
      <c r="BL393" s="23" t="s">
        <v>136</v>
      </c>
      <c r="BM393" s="23" t="s">
        <v>1133</v>
      </c>
    </row>
    <row r="394" s="1" customFormat="1" ht="38.25" customHeight="1">
      <c r="B394" s="45"/>
      <c r="C394" s="220" t="s">
        <v>572</v>
      </c>
      <c r="D394" s="220" t="s">
        <v>131</v>
      </c>
      <c r="E394" s="221" t="s">
        <v>776</v>
      </c>
      <c r="F394" s="222" t="s">
        <v>777</v>
      </c>
      <c r="G394" s="223" t="s">
        <v>173</v>
      </c>
      <c r="H394" s="224">
        <v>225</v>
      </c>
      <c r="I394" s="225"/>
      <c r="J394" s="226">
        <f>ROUND(I394*H394,2)</f>
        <v>0</v>
      </c>
      <c r="K394" s="222" t="s">
        <v>135</v>
      </c>
      <c r="L394" s="71"/>
      <c r="M394" s="227" t="s">
        <v>21</v>
      </c>
      <c r="N394" s="228" t="s">
        <v>42</v>
      </c>
      <c r="O394" s="46"/>
      <c r="P394" s="229">
        <f>O394*H394</f>
        <v>0</v>
      </c>
      <c r="Q394" s="229">
        <v>0.00060999999999999997</v>
      </c>
      <c r="R394" s="229">
        <f>Q394*H394</f>
        <v>0.13724999999999998</v>
      </c>
      <c r="S394" s="229">
        <v>0</v>
      </c>
      <c r="T394" s="230">
        <f>S394*H394</f>
        <v>0</v>
      </c>
      <c r="AR394" s="23" t="s">
        <v>136</v>
      </c>
      <c r="AT394" s="23" t="s">
        <v>131</v>
      </c>
      <c r="AU394" s="23" t="s">
        <v>81</v>
      </c>
      <c r="AY394" s="23" t="s">
        <v>129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23" t="s">
        <v>79</v>
      </c>
      <c r="BK394" s="231">
        <f>ROUND(I394*H394,2)</f>
        <v>0</v>
      </c>
      <c r="BL394" s="23" t="s">
        <v>136</v>
      </c>
      <c r="BM394" s="23" t="s">
        <v>1134</v>
      </c>
    </row>
    <row r="395" s="1" customFormat="1" ht="16.5" customHeight="1">
      <c r="B395" s="45"/>
      <c r="C395" s="220" t="s">
        <v>576</v>
      </c>
      <c r="D395" s="220" t="s">
        <v>131</v>
      </c>
      <c r="E395" s="221" t="s">
        <v>1135</v>
      </c>
      <c r="F395" s="222" t="s">
        <v>1136</v>
      </c>
      <c r="G395" s="223" t="s">
        <v>173</v>
      </c>
      <c r="H395" s="224">
        <v>225</v>
      </c>
      <c r="I395" s="225"/>
      <c r="J395" s="226">
        <f>ROUND(I395*H395,2)</f>
        <v>0</v>
      </c>
      <c r="K395" s="222" t="s">
        <v>135</v>
      </c>
      <c r="L395" s="71"/>
      <c r="M395" s="227" t="s">
        <v>21</v>
      </c>
      <c r="N395" s="228" t="s">
        <v>42</v>
      </c>
      <c r="O395" s="46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AR395" s="23" t="s">
        <v>136</v>
      </c>
      <c r="AT395" s="23" t="s">
        <v>131</v>
      </c>
      <c r="AU395" s="23" t="s">
        <v>81</v>
      </c>
      <c r="AY395" s="23" t="s">
        <v>129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23" t="s">
        <v>79</v>
      </c>
      <c r="BK395" s="231">
        <f>ROUND(I395*H395,2)</f>
        <v>0</v>
      </c>
      <c r="BL395" s="23" t="s">
        <v>136</v>
      </c>
      <c r="BM395" s="23" t="s">
        <v>1137</v>
      </c>
    </row>
    <row r="396" s="11" customFormat="1">
      <c r="B396" s="232"/>
      <c r="C396" s="233"/>
      <c r="D396" s="234" t="s">
        <v>141</v>
      </c>
      <c r="E396" s="235" t="s">
        <v>21</v>
      </c>
      <c r="F396" s="236" t="s">
        <v>1138</v>
      </c>
      <c r="G396" s="233"/>
      <c r="H396" s="235" t="s">
        <v>21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AT396" s="242" t="s">
        <v>141</v>
      </c>
      <c r="AU396" s="242" t="s">
        <v>81</v>
      </c>
      <c r="AV396" s="11" t="s">
        <v>79</v>
      </c>
      <c r="AW396" s="11" t="s">
        <v>35</v>
      </c>
      <c r="AX396" s="11" t="s">
        <v>71</v>
      </c>
      <c r="AY396" s="242" t="s">
        <v>129</v>
      </c>
    </row>
    <row r="397" s="12" customFormat="1">
      <c r="B397" s="243"/>
      <c r="C397" s="244"/>
      <c r="D397" s="234" t="s">
        <v>141</v>
      </c>
      <c r="E397" s="245" t="s">
        <v>21</v>
      </c>
      <c r="F397" s="246" t="s">
        <v>985</v>
      </c>
      <c r="G397" s="244"/>
      <c r="H397" s="247">
        <v>200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AT397" s="253" t="s">
        <v>141</v>
      </c>
      <c r="AU397" s="253" t="s">
        <v>81</v>
      </c>
      <c r="AV397" s="12" t="s">
        <v>81</v>
      </c>
      <c r="AW397" s="12" t="s">
        <v>35</v>
      </c>
      <c r="AX397" s="12" t="s">
        <v>71</v>
      </c>
      <c r="AY397" s="253" t="s">
        <v>129</v>
      </c>
    </row>
    <row r="398" s="11" customFormat="1">
      <c r="B398" s="232"/>
      <c r="C398" s="233"/>
      <c r="D398" s="234" t="s">
        <v>141</v>
      </c>
      <c r="E398" s="235" t="s">
        <v>21</v>
      </c>
      <c r="F398" s="236" t="s">
        <v>1139</v>
      </c>
      <c r="G398" s="233"/>
      <c r="H398" s="235" t="s">
        <v>21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AT398" s="242" t="s">
        <v>141</v>
      </c>
      <c r="AU398" s="242" t="s">
        <v>81</v>
      </c>
      <c r="AV398" s="11" t="s">
        <v>79</v>
      </c>
      <c r="AW398" s="11" t="s">
        <v>35</v>
      </c>
      <c r="AX398" s="11" t="s">
        <v>71</v>
      </c>
      <c r="AY398" s="242" t="s">
        <v>129</v>
      </c>
    </row>
    <row r="399" s="12" customFormat="1">
      <c r="B399" s="243"/>
      <c r="C399" s="244"/>
      <c r="D399" s="234" t="s">
        <v>141</v>
      </c>
      <c r="E399" s="245" t="s">
        <v>21</v>
      </c>
      <c r="F399" s="246" t="s">
        <v>1140</v>
      </c>
      <c r="G399" s="244"/>
      <c r="H399" s="247">
        <v>25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AT399" s="253" t="s">
        <v>141</v>
      </c>
      <c r="AU399" s="253" t="s">
        <v>81</v>
      </c>
      <c r="AV399" s="12" t="s">
        <v>81</v>
      </c>
      <c r="AW399" s="12" t="s">
        <v>35</v>
      </c>
      <c r="AX399" s="12" t="s">
        <v>71</v>
      </c>
      <c r="AY399" s="253" t="s">
        <v>129</v>
      </c>
    </row>
    <row r="400" s="13" customFormat="1">
      <c r="B400" s="254"/>
      <c r="C400" s="255"/>
      <c r="D400" s="234" t="s">
        <v>141</v>
      </c>
      <c r="E400" s="256" t="s">
        <v>21</v>
      </c>
      <c r="F400" s="257" t="s">
        <v>161</v>
      </c>
      <c r="G400" s="255"/>
      <c r="H400" s="258">
        <v>225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AT400" s="264" t="s">
        <v>141</v>
      </c>
      <c r="AU400" s="264" t="s">
        <v>81</v>
      </c>
      <c r="AV400" s="13" t="s">
        <v>136</v>
      </c>
      <c r="AW400" s="13" t="s">
        <v>35</v>
      </c>
      <c r="AX400" s="13" t="s">
        <v>79</v>
      </c>
      <c r="AY400" s="264" t="s">
        <v>129</v>
      </c>
    </row>
    <row r="401" s="1" customFormat="1" ht="25.5" customHeight="1">
      <c r="B401" s="45"/>
      <c r="C401" s="220" t="s">
        <v>581</v>
      </c>
      <c r="D401" s="220" t="s">
        <v>131</v>
      </c>
      <c r="E401" s="221" t="s">
        <v>780</v>
      </c>
      <c r="F401" s="222" t="s">
        <v>781</v>
      </c>
      <c r="G401" s="223" t="s">
        <v>173</v>
      </c>
      <c r="H401" s="224">
        <v>24</v>
      </c>
      <c r="I401" s="225"/>
      <c r="J401" s="226">
        <f>ROUND(I401*H401,2)</f>
        <v>0</v>
      </c>
      <c r="K401" s="222" t="s">
        <v>135</v>
      </c>
      <c r="L401" s="71"/>
      <c r="M401" s="227" t="s">
        <v>21</v>
      </c>
      <c r="N401" s="228" t="s">
        <v>42</v>
      </c>
      <c r="O401" s="46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AR401" s="23" t="s">
        <v>136</v>
      </c>
      <c r="AT401" s="23" t="s">
        <v>131</v>
      </c>
      <c r="AU401" s="23" t="s">
        <v>81</v>
      </c>
      <c r="AY401" s="23" t="s">
        <v>129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23" t="s">
        <v>79</v>
      </c>
      <c r="BK401" s="231">
        <f>ROUND(I401*H401,2)</f>
        <v>0</v>
      </c>
      <c r="BL401" s="23" t="s">
        <v>136</v>
      </c>
      <c r="BM401" s="23" t="s">
        <v>1141</v>
      </c>
    </row>
    <row r="402" s="11" customFormat="1">
      <c r="B402" s="232"/>
      <c r="C402" s="233"/>
      <c r="D402" s="234" t="s">
        <v>141</v>
      </c>
      <c r="E402" s="235" t="s">
        <v>21</v>
      </c>
      <c r="F402" s="236" t="s">
        <v>832</v>
      </c>
      <c r="G402" s="233"/>
      <c r="H402" s="235" t="s">
        <v>21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AT402" s="242" t="s">
        <v>141</v>
      </c>
      <c r="AU402" s="242" t="s">
        <v>81</v>
      </c>
      <c r="AV402" s="11" t="s">
        <v>79</v>
      </c>
      <c r="AW402" s="11" t="s">
        <v>35</v>
      </c>
      <c r="AX402" s="11" t="s">
        <v>71</v>
      </c>
      <c r="AY402" s="242" t="s">
        <v>129</v>
      </c>
    </row>
    <row r="403" s="12" customFormat="1">
      <c r="B403" s="243"/>
      <c r="C403" s="244"/>
      <c r="D403" s="234" t="s">
        <v>141</v>
      </c>
      <c r="E403" s="245" t="s">
        <v>21</v>
      </c>
      <c r="F403" s="246" t="s">
        <v>1142</v>
      </c>
      <c r="G403" s="244"/>
      <c r="H403" s="247">
        <v>24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AT403" s="253" t="s">
        <v>141</v>
      </c>
      <c r="AU403" s="253" t="s">
        <v>81</v>
      </c>
      <c r="AV403" s="12" t="s">
        <v>81</v>
      </c>
      <c r="AW403" s="12" t="s">
        <v>35</v>
      </c>
      <c r="AX403" s="12" t="s">
        <v>79</v>
      </c>
      <c r="AY403" s="253" t="s">
        <v>129</v>
      </c>
    </row>
    <row r="404" s="1" customFormat="1" ht="51" customHeight="1">
      <c r="B404" s="45"/>
      <c r="C404" s="220" t="s">
        <v>586</v>
      </c>
      <c r="D404" s="220" t="s">
        <v>131</v>
      </c>
      <c r="E404" s="221" t="s">
        <v>1143</v>
      </c>
      <c r="F404" s="222" t="s">
        <v>1144</v>
      </c>
      <c r="G404" s="223" t="s">
        <v>134</v>
      </c>
      <c r="H404" s="224">
        <v>8</v>
      </c>
      <c r="I404" s="225"/>
      <c r="J404" s="226">
        <f>ROUND(I404*H404,2)</f>
        <v>0</v>
      </c>
      <c r="K404" s="222" t="s">
        <v>135</v>
      </c>
      <c r="L404" s="71"/>
      <c r="M404" s="227" t="s">
        <v>21</v>
      </c>
      <c r="N404" s="228" t="s">
        <v>42</v>
      </c>
      <c r="O404" s="46"/>
      <c r="P404" s="229">
        <f>O404*H404</f>
        <v>0</v>
      </c>
      <c r="Q404" s="229">
        <v>0</v>
      </c>
      <c r="R404" s="229">
        <f>Q404*H404</f>
        <v>0</v>
      </c>
      <c r="S404" s="229">
        <v>0</v>
      </c>
      <c r="T404" s="230">
        <f>S404*H404</f>
        <v>0</v>
      </c>
      <c r="AR404" s="23" t="s">
        <v>136</v>
      </c>
      <c r="AT404" s="23" t="s">
        <v>131</v>
      </c>
      <c r="AU404" s="23" t="s">
        <v>81</v>
      </c>
      <c r="AY404" s="23" t="s">
        <v>129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23" t="s">
        <v>79</v>
      </c>
      <c r="BK404" s="231">
        <f>ROUND(I404*H404,2)</f>
        <v>0</v>
      </c>
      <c r="BL404" s="23" t="s">
        <v>136</v>
      </c>
      <c r="BM404" s="23" t="s">
        <v>1145</v>
      </c>
    </row>
    <row r="405" s="11" customFormat="1">
      <c r="B405" s="232"/>
      <c r="C405" s="233"/>
      <c r="D405" s="234" t="s">
        <v>141</v>
      </c>
      <c r="E405" s="235" t="s">
        <v>21</v>
      </c>
      <c r="F405" s="236" t="s">
        <v>1146</v>
      </c>
      <c r="G405" s="233"/>
      <c r="H405" s="235" t="s">
        <v>21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AT405" s="242" t="s">
        <v>141</v>
      </c>
      <c r="AU405" s="242" t="s">
        <v>81</v>
      </c>
      <c r="AV405" s="11" t="s">
        <v>79</v>
      </c>
      <c r="AW405" s="11" t="s">
        <v>35</v>
      </c>
      <c r="AX405" s="11" t="s">
        <v>71</v>
      </c>
      <c r="AY405" s="242" t="s">
        <v>129</v>
      </c>
    </row>
    <row r="406" s="12" customFormat="1">
      <c r="B406" s="243"/>
      <c r="C406" s="244"/>
      <c r="D406" s="234" t="s">
        <v>141</v>
      </c>
      <c r="E406" s="245" t="s">
        <v>21</v>
      </c>
      <c r="F406" s="246" t="s">
        <v>170</v>
      </c>
      <c r="G406" s="244"/>
      <c r="H406" s="247">
        <v>8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AT406" s="253" t="s">
        <v>141</v>
      </c>
      <c r="AU406" s="253" t="s">
        <v>81</v>
      </c>
      <c r="AV406" s="12" t="s">
        <v>81</v>
      </c>
      <c r="AW406" s="12" t="s">
        <v>35</v>
      </c>
      <c r="AX406" s="12" t="s">
        <v>79</v>
      </c>
      <c r="AY406" s="253" t="s">
        <v>129</v>
      </c>
    </row>
    <row r="407" s="1" customFormat="1" ht="25.5" customHeight="1">
      <c r="B407" s="45"/>
      <c r="C407" s="220" t="s">
        <v>590</v>
      </c>
      <c r="D407" s="220" t="s">
        <v>131</v>
      </c>
      <c r="E407" s="221" t="s">
        <v>1147</v>
      </c>
      <c r="F407" s="222" t="s">
        <v>1148</v>
      </c>
      <c r="G407" s="223" t="s">
        <v>1149</v>
      </c>
      <c r="H407" s="224">
        <v>1</v>
      </c>
      <c r="I407" s="225"/>
      <c r="J407" s="226">
        <f>ROUND(I407*H407,2)</f>
        <v>0</v>
      </c>
      <c r="K407" s="222" t="s">
        <v>21</v>
      </c>
      <c r="L407" s="71"/>
      <c r="M407" s="227" t="s">
        <v>21</v>
      </c>
      <c r="N407" s="228" t="s">
        <v>42</v>
      </c>
      <c r="O407" s="46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AR407" s="23" t="s">
        <v>136</v>
      </c>
      <c r="AT407" s="23" t="s">
        <v>131</v>
      </c>
      <c r="AU407" s="23" t="s">
        <v>81</v>
      </c>
      <c r="AY407" s="23" t="s">
        <v>129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23" t="s">
        <v>79</v>
      </c>
      <c r="BK407" s="231">
        <f>ROUND(I407*H407,2)</f>
        <v>0</v>
      </c>
      <c r="BL407" s="23" t="s">
        <v>136</v>
      </c>
      <c r="BM407" s="23" t="s">
        <v>1150</v>
      </c>
    </row>
    <row r="408" s="1" customFormat="1" ht="25.5" customHeight="1">
      <c r="B408" s="45"/>
      <c r="C408" s="220" t="s">
        <v>594</v>
      </c>
      <c r="D408" s="220" t="s">
        <v>131</v>
      </c>
      <c r="E408" s="221" t="s">
        <v>1151</v>
      </c>
      <c r="F408" s="222" t="s">
        <v>1152</v>
      </c>
      <c r="G408" s="223" t="s">
        <v>1149</v>
      </c>
      <c r="H408" s="224">
        <v>1</v>
      </c>
      <c r="I408" s="225"/>
      <c r="J408" s="226">
        <f>ROUND(I408*H408,2)</f>
        <v>0</v>
      </c>
      <c r="K408" s="222" t="s">
        <v>21</v>
      </c>
      <c r="L408" s="71"/>
      <c r="M408" s="227" t="s">
        <v>21</v>
      </c>
      <c r="N408" s="228" t="s">
        <v>42</v>
      </c>
      <c r="O408" s="46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AR408" s="23" t="s">
        <v>136</v>
      </c>
      <c r="AT408" s="23" t="s">
        <v>131</v>
      </c>
      <c r="AU408" s="23" t="s">
        <v>81</v>
      </c>
      <c r="AY408" s="23" t="s">
        <v>129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23" t="s">
        <v>79</v>
      </c>
      <c r="BK408" s="231">
        <f>ROUND(I408*H408,2)</f>
        <v>0</v>
      </c>
      <c r="BL408" s="23" t="s">
        <v>136</v>
      </c>
      <c r="BM408" s="23" t="s">
        <v>1153</v>
      </c>
    </row>
    <row r="409" s="10" customFormat="1" ht="29.88" customHeight="1">
      <c r="B409" s="204"/>
      <c r="C409" s="205"/>
      <c r="D409" s="206" t="s">
        <v>70</v>
      </c>
      <c r="E409" s="218" t="s">
        <v>783</v>
      </c>
      <c r="F409" s="218" t="s">
        <v>784</v>
      </c>
      <c r="G409" s="205"/>
      <c r="H409" s="205"/>
      <c r="I409" s="208"/>
      <c r="J409" s="219">
        <f>BK409</f>
        <v>0</v>
      </c>
      <c r="K409" s="205"/>
      <c r="L409" s="210"/>
      <c r="M409" s="211"/>
      <c r="N409" s="212"/>
      <c r="O409" s="212"/>
      <c r="P409" s="213">
        <f>SUM(P410:P413)</f>
        <v>0</v>
      </c>
      <c r="Q409" s="212"/>
      <c r="R409" s="213">
        <f>SUM(R410:R413)</f>
        <v>0</v>
      </c>
      <c r="S409" s="212"/>
      <c r="T409" s="214">
        <f>SUM(T410:T413)</f>
        <v>0</v>
      </c>
      <c r="AR409" s="215" t="s">
        <v>79</v>
      </c>
      <c r="AT409" s="216" t="s">
        <v>70</v>
      </c>
      <c r="AU409" s="216" t="s">
        <v>79</v>
      </c>
      <c r="AY409" s="215" t="s">
        <v>129</v>
      </c>
      <c r="BK409" s="217">
        <f>SUM(BK410:BK413)</f>
        <v>0</v>
      </c>
    </row>
    <row r="410" s="1" customFormat="1" ht="25.5" customHeight="1">
      <c r="B410" s="45"/>
      <c r="C410" s="220" t="s">
        <v>598</v>
      </c>
      <c r="D410" s="220" t="s">
        <v>131</v>
      </c>
      <c r="E410" s="221" t="s">
        <v>786</v>
      </c>
      <c r="F410" s="222" t="s">
        <v>787</v>
      </c>
      <c r="G410" s="223" t="s">
        <v>255</v>
      </c>
      <c r="H410" s="224">
        <v>582.55399999999997</v>
      </c>
      <c r="I410" s="225"/>
      <c r="J410" s="226">
        <f>ROUND(I410*H410,2)</f>
        <v>0</v>
      </c>
      <c r="K410" s="222" t="s">
        <v>135</v>
      </c>
      <c r="L410" s="71"/>
      <c r="M410" s="227" t="s">
        <v>21</v>
      </c>
      <c r="N410" s="228" t="s">
        <v>42</v>
      </c>
      <c r="O410" s="46"/>
      <c r="P410" s="229">
        <f>O410*H410</f>
        <v>0</v>
      </c>
      <c r="Q410" s="229">
        <v>0</v>
      </c>
      <c r="R410" s="229">
        <f>Q410*H410</f>
        <v>0</v>
      </c>
      <c r="S410" s="229">
        <v>0</v>
      </c>
      <c r="T410" s="230">
        <f>S410*H410</f>
        <v>0</v>
      </c>
      <c r="AR410" s="23" t="s">
        <v>136</v>
      </c>
      <c r="AT410" s="23" t="s">
        <v>131</v>
      </c>
      <c r="AU410" s="23" t="s">
        <v>81</v>
      </c>
      <c r="AY410" s="23" t="s">
        <v>129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23" t="s">
        <v>79</v>
      </c>
      <c r="BK410" s="231">
        <f>ROUND(I410*H410,2)</f>
        <v>0</v>
      </c>
      <c r="BL410" s="23" t="s">
        <v>136</v>
      </c>
      <c r="BM410" s="23" t="s">
        <v>1154</v>
      </c>
    </row>
    <row r="411" s="1" customFormat="1" ht="25.5" customHeight="1">
      <c r="B411" s="45"/>
      <c r="C411" s="220" t="s">
        <v>602</v>
      </c>
      <c r="D411" s="220" t="s">
        <v>131</v>
      </c>
      <c r="E411" s="221" t="s">
        <v>790</v>
      </c>
      <c r="F411" s="222" t="s">
        <v>791</v>
      </c>
      <c r="G411" s="223" t="s">
        <v>255</v>
      </c>
      <c r="H411" s="224">
        <v>1165.108</v>
      </c>
      <c r="I411" s="225"/>
      <c r="J411" s="226">
        <f>ROUND(I411*H411,2)</f>
        <v>0</v>
      </c>
      <c r="K411" s="222" t="s">
        <v>135</v>
      </c>
      <c r="L411" s="71"/>
      <c r="M411" s="227" t="s">
        <v>21</v>
      </c>
      <c r="N411" s="228" t="s">
        <v>42</v>
      </c>
      <c r="O411" s="46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AR411" s="23" t="s">
        <v>136</v>
      </c>
      <c r="AT411" s="23" t="s">
        <v>131</v>
      </c>
      <c r="AU411" s="23" t="s">
        <v>81</v>
      </c>
      <c r="AY411" s="23" t="s">
        <v>129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23" t="s">
        <v>79</v>
      </c>
      <c r="BK411" s="231">
        <f>ROUND(I411*H411,2)</f>
        <v>0</v>
      </c>
      <c r="BL411" s="23" t="s">
        <v>136</v>
      </c>
      <c r="BM411" s="23" t="s">
        <v>1155</v>
      </c>
    </row>
    <row r="412" s="12" customFormat="1">
      <c r="B412" s="243"/>
      <c r="C412" s="244"/>
      <c r="D412" s="234" t="s">
        <v>141</v>
      </c>
      <c r="E412" s="244"/>
      <c r="F412" s="246" t="s">
        <v>1156</v>
      </c>
      <c r="G412" s="244"/>
      <c r="H412" s="247">
        <v>1165.108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AT412" s="253" t="s">
        <v>141</v>
      </c>
      <c r="AU412" s="253" t="s">
        <v>81</v>
      </c>
      <c r="AV412" s="12" t="s">
        <v>81</v>
      </c>
      <c r="AW412" s="12" t="s">
        <v>6</v>
      </c>
      <c r="AX412" s="12" t="s">
        <v>79</v>
      </c>
      <c r="AY412" s="253" t="s">
        <v>129</v>
      </c>
    </row>
    <row r="413" s="1" customFormat="1" ht="16.5" customHeight="1">
      <c r="B413" s="45"/>
      <c r="C413" s="220" t="s">
        <v>606</v>
      </c>
      <c r="D413" s="220" t="s">
        <v>131</v>
      </c>
      <c r="E413" s="221" t="s">
        <v>795</v>
      </c>
      <c r="F413" s="222" t="s">
        <v>796</v>
      </c>
      <c r="G413" s="223" t="s">
        <v>255</v>
      </c>
      <c r="H413" s="224">
        <v>582.55399999999997</v>
      </c>
      <c r="I413" s="225"/>
      <c r="J413" s="226">
        <f>ROUND(I413*H413,2)</f>
        <v>0</v>
      </c>
      <c r="K413" s="222" t="s">
        <v>135</v>
      </c>
      <c r="L413" s="71"/>
      <c r="M413" s="227" t="s">
        <v>21</v>
      </c>
      <c r="N413" s="228" t="s">
        <v>42</v>
      </c>
      <c r="O413" s="46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AR413" s="23" t="s">
        <v>136</v>
      </c>
      <c r="AT413" s="23" t="s">
        <v>131</v>
      </c>
      <c r="AU413" s="23" t="s">
        <v>81</v>
      </c>
      <c r="AY413" s="23" t="s">
        <v>129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23" t="s">
        <v>79</v>
      </c>
      <c r="BK413" s="231">
        <f>ROUND(I413*H413,2)</f>
        <v>0</v>
      </c>
      <c r="BL413" s="23" t="s">
        <v>136</v>
      </c>
      <c r="BM413" s="23" t="s">
        <v>1157</v>
      </c>
    </row>
    <row r="414" s="10" customFormat="1" ht="29.88" customHeight="1">
      <c r="B414" s="204"/>
      <c r="C414" s="205"/>
      <c r="D414" s="206" t="s">
        <v>70</v>
      </c>
      <c r="E414" s="218" t="s">
        <v>798</v>
      </c>
      <c r="F414" s="218" t="s">
        <v>799</v>
      </c>
      <c r="G414" s="205"/>
      <c r="H414" s="205"/>
      <c r="I414" s="208"/>
      <c r="J414" s="219">
        <f>BK414</f>
        <v>0</v>
      </c>
      <c r="K414" s="205"/>
      <c r="L414" s="210"/>
      <c r="M414" s="211"/>
      <c r="N414" s="212"/>
      <c r="O414" s="212"/>
      <c r="P414" s="213">
        <f>P415</f>
        <v>0</v>
      </c>
      <c r="Q414" s="212"/>
      <c r="R414" s="213">
        <f>R415</f>
        <v>0</v>
      </c>
      <c r="S414" s="212"/>
      <c r="T414" s="214">
        <f>T415</f>
        <v>0</v>
      </c>
      <c r="AR414" s="215" t="s">
        <v>79</v>
      </c>
      <c r="AT414" s="216" t="s">
        <v>70</v>
      </c>
      <c r="AU414" s="216" t="s">
        <v>79</v>
      </c>
      <c r="AY414" s="215" t="s">
        <v>129</v>
      </c>
      <c r="BK414" s="217">
        <f>BK415</f>
        <v>0</v>
      </c>
    </row>
    <row r="415" s="1" customFormat="1" ht="38.25" customHeight="1">
      <c r="B415" s="45"/>
      <c r="C415" s="220" t="s">
        <v>611</v>
      </c>
      <c r="D415" s="220" t="s">
        <v>131</v>
      </c>
      <c r="E415" s="221" t="s">
        <v>801</v>
      </c>
      <c r="F415" s="222" t="s">
        <v>802</v>
      </c>
      <c r="G415" s="223" t="s">
        <v>255</v>
      </c>
      <c r="H415" s="224">
        <v>581.17100000000005</v>
      </c>
      <c r="I415" s="225"/>
      <c r="J415" s="226">
        <f>ROUND(I415*H415,2)</f>
        <v>0</v>
      </c>
      <c r="K415" s="222" t="s">
        <v>135</v>
      </c>
      <c r="L415" s="71"/>
      <c r="M415" s="227" t="s">
        <v>21</v>
      </c>
      <c r="N415" s="277" t="s">
        <v>42</v>
      </c>
      <c r="O415" s="278"/>
      <c r="P415" s="279">
        <f>O415*H415</f>
        <v>0</v>
      </c>
      <c r="Q415" s="279">
        <v>0</v>
      </c>
      <c r="R415" s="279">
        <f>Q415*H415</f>
        <v>0</v>
      </c>
      <c r="S415" s="279">
        <v>0</v>
      </c>
      <c r="T415" s="280">
        <f>S415*H415</f>
        <v>0</v>
      </c>
      <c r="AR415" s="23" t="s">
        <v>136</v>
      </c>
      <c r="AT415" s="23" t="s">
        <v>131</v>
      </c>
      <c r="AU415" s="23" t="s">
        <v>81</v>
      </c>
      <c r="AY415" s="23" t="s">
        <v>129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23" t="s">
        <v>79</v>
      </c>
      <c r="BK415" s="231">
        <f>ROUND(I415*H415,2)</f>
        <v>0</v>
      </c>
      <c r="BL415" s="23" t="s">
        <v>136</v>
      </c>
      <c r="BM415" s="23" t="s">
        <v>1158</v>
      </c>
    </row>
    <row r="416" s="1" customFormat="1" ht="6.96" customHeight="1">
      <c r="B416" s="66"/>
      <c r="C416" s="67"/>
      <c r="D416" s="67"/>
      <c r="E416" s="67"/>
      <c r="F416" s="67"/>
      <c r="G416" s="67"/>
      <c r="H416" s="67"/>
      <c r="I416" s="165"/>
      <c r="J416" s="67"/>
      <c r="K416" s="67"/>
      <c r="L416" s="71"/>
    </row>
  </sheetData>
  <sheetProtection sheet="1" autoFilter="0" formatColumns="0" formatRows="0" objects="1" scenarios="1" spinCount="100000" saltValue="/hReJBj36lTRcHPeEgEDiiIu63SPMVjrePsUgJj+pAlidbH2n3BER2ChU+ytfHY8Co0tZgcUqajwmoQMdrXfOw==" hashValue="0n2vlh9GOPH3qaCXj1R7Jop2tDAsMwABYXGDGcz46BwHEoLwB7vJ0pVj9Csj0iUpSSEKeiO8bBf9KZq6J1ECbA==" algorithmName="SHA-512" password="CC35"/>
  <autoFilter ref="C83:K415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VÝSTAVBA VODOVODU, KANALIZACE A VEŘEJNÉHO OSVĚTLENÍ V ULICI NA SÁDKÁCH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1159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24. 4. 2017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ROUND(SUM(BE78:BE81), 2)</f>
        <v>0</v>
      </c>
      <c r="G30" s="46"/>
      <c r="H30" s="46"/>
      <c r="I30" s="157">
        <v>0.20999999999999999</v>
      </c>
      <c r="J30" s="156">
        <f>ROUND(ROUND((SUM(BE78:BE81)),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ROUND(SUM(BF78:BF81), 2)</f>
        <v>0</v>
      </c>
      <c r="G31" s="46"/>
      <c r="H31" s="46"/>
      <c r="I31" s="157">
        <v>0.14999999999999999</v>
      </c>
      <c r="J31" s="156">
        <f>ROUND(ROUND((SUM(BF78:BF81)),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ROUND(SUM(BG78:BG81),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ROUND(SUM(BH78:BH81),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ROUND(SUM(BI78:BI81),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VÝSTAVBA VODOVODU, KANALIZACE A VEŘEJNÉHO OSVĚTLENÍ V ULICI NA SÁDKÁCH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180-03-16 - IO 03 VEŘEJNÉ OSVĚTLENÍ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RYCHNOV NAD KNĚŽNOU</v>
      </c>
      <c r="G49" s="46"/>
      <c r="H49" s="46"/>
      <c r="I49" s="145" t="s">
        <v>25</v>
      </c>
      <c r="J49" s="146" t="str">
        <f>IF(J12="","",J12)</f>
        <v>24. 4. 2017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Rychnov nad Kněžnou</v>
      </c>
      <c r="G51" s="46"/>
      <c r="H51" s="46"/>
      <c r="I51" s="145" t="s">
        <v>33</v>
      </c>
      <c r="J51" s="43" t="str">
        <f>E21</f>
        <v>JDS projekt,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1160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1161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113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VÝSTAVBA VODOVODU, KANALIZACE A VEŘEJNÉHO OSVĚTLENÍ V ULICI NA SÁDKÁCH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97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180-03-16 - IO 03 VEŘEJNÉ OSVĚTLENÍ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RYCHNOV NAD KNĚŽNOU</v>
      </c>
      <c r="G72" s="73"/>
      <c r="H72" s="73"/>
      <c r="I72" s="193" t="s">
        <v>25</v>
      </c>
      <c r="J72" s="84" t="str">
        <f>IF(J12="","",J12)</f>
        <v>24. 4. 2017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Město Rychnov nad Kněžnou</v>
      </c>
      <c r="G74" s="73"/>
      <c r="H74" s="73"/>
      <c r="I74" s="193" t="s">
        <v>33</v>
      </c>
      <c r="J74" s="192" t="str">
        <f>E21</f>
        <v>JDS projekt, s.r.o.</v>
      </c>
      <c r="K74" s="73"/>
      <c r="L74" s="71"/>
    </row>
    <row r="75" s="1" customFormat="1" ht="14.4" customHeight="1">
      <c r="B75" s="45"/>
      <c r="C75" s="75" t="s">
        <v>31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114</v>
      </c>
      <c r="D77" s="196" t="s">
        <v>56</v>
      </c>
      <c r="E77" s="196" t="s">
        <v>52</v>
      </c>
      <c r="F77" s="196" t="s">
        <v>115</v>
      </c>
      <c r="G77" s="196" t="s">
        <v>116</v>
      </c>
      <c r="H77" s="196" t="s">
        <v>117</v>
      </c>
      <c r="I77" s="197" t="s">
        <v>118</v>
      </c>
      <c r="J77" s="196" t="s">
        <v>101</v>
      </c>
      <c r="K77" s="198" t="s">
        <v>119</v>
      </c>
      <c r="L77" s="199"/>
      <c r="M77" s="101" t="s">
        <v>120</v>
      </c>
      <c r="N77" s="102" t="s">
        <v>41</v>
      </c>
      <c r="O77" s="102" t="s">
        <v>121</v>
      </c>
      <c r="P77" s="102" t="s">
        <v>122</v>
      </c>
      <c r="Q77" s="102" t="s">
        <v>123</v>
      </c>
      <c r="R77" s="102" t="s">
        <v>124</v>
      </c>
      <c r="S77" s="102" t="s">
        <v>125</v>
      </c>
      <c r="T77" s="103" t="s">
        <v>126</v>
      </c>
    </row>
    <row r="78" s="1" customFormat="1" ht="29.28" customHeight="1">
      <c r="B78" s="45"/>
      <c r="C78" s="107" t="s">
        <v>102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70</v>
      </c>
      <c r="AU78" s="23" t="s">
        <v>103</v>
      </c>
      <c r="BK78" s="203">
        <f>BK79</f>
        <v>0</v>
      </c>
    </row>
    <row r="79" s="10" customFormat="1" ht="37.44" customHeight="1">
      <c r="B79" s="204"/>
      <c r="C79" s="205"/>
      <c r="D79" s="206" t="s">
        <v>70</v>
      </c>
      <c r="E79" s="207" t="s">
        <v>1162</v>
      </c>
      <c r="F79" s="207" t="s">
        <v>1163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81</v>
      </c>
      <c r="AT79" s="216" t="s">
        <v>70</v>
      </c>
      <c r="AU79" s="216" t="s">
        <v>71</v>
      </c>
      <c r="AY79" s="215" t="s">
        <v>129</v>
      </c>
      <c r="BK79" s="217">
        <f>BK80</f>
        <v>0</v>
      </c>
    </row>
    <row r="80" s="10" customFormat="1" ht="19.92" customHeight="1">
      <c r="B80" s="204"/>
      <c r="C80" s="205"/>
      <c r="D80" s="206" t="s">
        <v>70</v>
      </c>
      <c r="E80" s="218" t="s">
        <v>1164</v>
      </c>
      <c r="F80" s="218" t="s">
        <v>1165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P81</f>
        <v>0</v>
      </c>
      <c r="Q80" s="212"/>
      <c r="R80" s="213">
        <f>R81</f>
        <v>0</v>
      </c>
      <c r="S80" s="212"/>
      <c r="T80" s="214">
        <f>T81</f>
        <v>0</v>
      </c>
      <c r="AR80" s="215" t="s">
        <v>81</v>
      </c>
      <c r="AT80" s="216" t="s">
        <v>70</v>
      </c>
      <c r="AU80" s="216" t="s">
        <v>79</v>
      </c>
      <c r="AY80" s="215" t="s">
        <v>129</v>
      </c>
      <c r="BK80" s="217">
        <f>BK81</f>
        <v>0</v>
      </c>
    </row>
    <row r="81" s="1" customFormat="1" ht="16.5" customHeight="1">
      <c r="B81" s="45"/>
      <c r="C81" s="220" t="s">
        <v>79</v>
      </c>
      <c r="D81" s="220" t="s">
        <v>131</v>
      </c>
      <c r="E81" s="221" t="s">
        <v>1166</v>
      </c>
      <c r="F81" s="222" t="s">
        <v>1167</v>
      </c>
      <c r="G81" s="223" t="s">
        <v>1149</v>
      </c>
      <c r="H81" s="224">
        <v>1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77" t="s">
        <v>42</v>
      </c>
      <c r="O81" s="278"/>
      <c r="P81" s="279">
        <f>O81*H81</f>
        <v>0</v>
      </c>
      <c r="Q81" s="279">
        <v>0</v>
      </c>
      <c r="R81" s="279">
        <f>Q81*H81</f>
        <v>0</v>
      </c>
      <c r="S81" s="279">
        <v>0</v>
      </c>
      <c r="T81" s="280">
        <f>S81*H81</f>
        <v>0</v>
      </c>
      <c r="AR81" s="23" t="s">
        <v>224</v>
      </c>
      <c r="AT81" s="23" t="s">
        <v>131</v>
      </c>
      <c r="AU81" s="23" t="s">
        <v>81</v>
      </c>
      <c r="AY81" s="23" t="s">
        <v>129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79</v>
      </c>
      <c r="BK81" s="231">
        <f>ROUND(I81*H81,2)</f>
        <v>0</v>
      </c>
      <c r="BL81" s="23" t="s">
        <v>224</v>
      </c>
      <c r="BM81" s="23" t="s">
        <v>1168</v>
      </c>
    </row>
    <row r="82" s="1" customFormat="1" ht="6.96" customHeight="1">
      <c r="B82" s="66"/>
      <c r="C82" s="67"/>
      <c r="D82" s="67"/>
      <c r="E82" s="67"/>
      <c r="F82" s="67"/>
      <c r="G82" s="67"/>
      <c r="H82" s="67"/>
      <c r="I82" s="165"/>
      <c r="J82" s="67"/>
      <c r="K82" s="67"/>
      <c r="L82" s="71"/>
    </row>
  </sheetData>
  <sheetProtection sheet="1" autoFilter="0" formatColumns="0" formatRows="0" objects="1" scenarios="1" spinCount="100000" saltValue="hnI2VuMdrD4o3z/6cnR2S1Fhb9+tNe6Mk46PWmnwoov4brByH1+6ZEN7rzvN8bX4b5iezorVjCBusnMlzTrTpQ==" hashValue="W384J3HFRXBScl3plKog5Py5pPfH1J80MUtP0wCnI2Qnu/vYxX7azOEOXZ+OhoycPjC2Dd32vFgkNQuPnl/D0w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VÝSTAVBA VODOVODU, KANALIZACE A VEŘEJNÉHO OSVĚTLENÍ V ULICI NA SÁDKÁCH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1169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24. 4. 2017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ROUND(SUM(BE82:BE116), 2)</f>
        <v>0</v>
      </c>
      <c r="G30" s="46"/>
      <c r="H30" s="46"/>
      <c r="I30" s="157">
        <v>0.20999999999999999</v>
      </c>
      <c r="J30" s="156">
        <f>ROUND(ROUND((SUM(BE82:BE116)),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ROUND(SUM(BF82:BF116), 2)</f>
        <v>0</v>
      </c>
      <c r="G31" s="46"/>
      <c r="H31" s="46"/>
      <c r="I31" s="157">
        <v>0.14999999999999999</v>
      </c>
      <c r="J31" s="156">
        <f>ROUND(ROUND((SUM(BF82:BF116)),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ROUND(SUM(BG82:BG116),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ROUND(SUM(BH82:BH116),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ROUND(SUM(BI82:BI116),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VÝSTAVBA VODOVODU, KANALIZACE A VEŘEJNÉHO OSVĚTLENÍ V ULICI NA SÁDKÁCH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180-16-00 -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RYCHNOV NAD KNĚŽNOU</v>
      </c>
      <c r="G49" s="46"/>
      <c r="H49" s="46"/>
      <c r="I49" s="145" t="s">
        <v>25</v>
      </c>
      <c r="J49" s="146" t="str">
        <f>IF(J12="","",J12)</f>
        <v>24. 4. 2017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Rychnov nad Kněžnou</v>
      </c>
      <c r="G51" s="46"/>
      <c r="H51" s="46"/>
      <c r="I51" s="145" t="s">
        <v>33</v>
      </c>
      <c r="J51" s="43" t="str">
        <f>E21</f>
        <v>JDS projekt,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1170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1171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1172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8" customFormat="1" ht="19.92" customHeight="1">
      <c r="B60" s="183"/>
      <c r="C60" s="184"/>
      <c r="D60" s="185" t="s">
        <v>1173</v>
      </c>
      <c r="E60" s="186"/>
      <c r="F60" s="186"/>
      <c r="G60" s="186"/>
      <c r="H60" s="186"/>
      <c r="I60" s="187"/>
      <c r="J60" s="188">
        <f>J98</f>
        <v>0</v>
      </c>
      <c r="K60" s="189"/>
    </row>
    <row r="61" s="8" customFormat="1" ht="19.92" customHeight="1">
      <c r="B61" s="183"/>
      <c r="C61" s="184"/>
      <c r="D61" s="185" t="s">
        <v>1174</v>
      </c>
      <c r="E61" s="186"/>
      <c r="F61" s="186"/>
      <c r="G61" s="186"/>
      <c r="H61" s="186"/>
      <c r="I61" s="187"/>
      <c r="J61" s="188">
        <f>J109</f>
        <v>0</v>
      </c>
      <c r="K61" s="189"/>
    </row>
    <row r="62" s="8" customFormat="1" ht="19.92" customHeight="1">
      <c r="B62" s="183"/>
      <c r="C62" s="184"/>
      <c r="D62" s="185" t="s">
        <v>1175</v>
      </c>
      <c r="E62" s="186"/>
      <c r="F62" s="186"/>
      <c r="G62" s="186"/>
      <c r="H62" s="186"/>
      <c r="I62" s="187"/>
      <c r="J62" s="188">
        <f>J113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113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6.5" customHeight="1">
      <c r="B72" s="45"/>
      <c r="C72" s="73"/>
      <c r="D72" s="73"/>
      <c r="E72" s="191" t="str">
        <f>E7</f>
        <v>VÝSTAVBA VODOVODU, KANALIZACE A VEŘEJNÉHO OSVĚTLENÍ V ULICI NA SÁDKÁCH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97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7.25" customHeight="1">
      <c r="B74" s="45"/>
      <c r="C74" s="73"/>
      <c r="D74" s="73"/>
      <c r="E74" s="81" t="str">
        <f>E9</f>
        <v>180-16-00 - VRN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RYCHNOV NAD KNĚŽNOU</v>
      </c>
      <c r="G76" s="73"/>
      <c r="H76" s="73"/>
      <c r="I76" s="193" t="s">
        <v>25</v>
      </c>
      <c r="J76" s="84" t="str">
        <f>IF(J12="","",J12)</f>
        <v>24. 4. 2017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Město Rychnov nad Kněžnou</v>
      </c>
      <c r="G78" s="73"/>
      <c r="H78" s="73"/>
      <c r="I78" s="193" t="s">
        <v>33</v>
      </c>
      <c r="J78" s="192" t="str">
        <f>E21</f>
        <v>JDS projekt, s.r.o.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114</v>
      </c>
      <c r="D81" s="196" t="s">
        <v>56</v>
      </c>
      <c r="E81" s="196" t="s">
        <v>52</v>
      </c>
      <c r="F81" s="196" t="s">
        <v>115</v>
      </c>
      <c r="G81" s="196" t="s">
        <v>116</v>
      </c>
      <c r="H81" s="196" t="s">
        <v>117</v>
      </c>
      <c r="I81" s="197" t="s">
        <v>118</v>
      </c>
      <c r="J81" s="196" t="s">
        <v>101</v>
      </c>
      <c r="K81" s="198" t="s">
        <v>119</v>
      </c>
      <c r="L81" s="199"/>
      <c r="M81" s="101" t="s">
        <v>120</v>
      </c>
      <c r="N81" s="102" t="s">
        <v>41</v>
      </c>
      <c r="O81" s="102" t="s">
        <v>121</v>
      </c>
      <c r="P81" s="102" t="s">
        <v>122</v>
      </c>
      <c r="Q81" s="102" t="s">
        <v>123</v>
      </c>
      <c r="R81" s="102" t="s">
        <v>124</v>
      </c>
      <c r="S81" s="102" t="s">
        <v>125</v>
      </c>
      <c r="T81" s="103" t="s">
        <v>126</v>
      </c>
    </row>
    <row r="82" s="1" customFormat="1" ht="29.28" customHeight="1">
      <c r="B82" s="45"/>
      <c r="C82" s="107" t="s">
        <v>102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70</v>
      </c>
      <c r="AU82" s="23" t="s">
        <v>103</v>
      </c>
      <c r="BK82" s="203">
        <f>BK83</f>
        <v>0</v>
      </c>
    </row>
    <row r="83" s="10" customFormat="1" ht="37.44" customHeight="1">
      <c r="B83" s="204"/>
      <c r="C83" s="205"/>
      <c r="D83" s="206" t="s">
        <v>70</v>
      </c>
      <c r="E83" s="207" t="s">
        <v>89</v>
      </c>
      <c r="F83" s="207" t="s">
        <v>1176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P84+P90+P98+P109+P113</f>
        <v>0</v>
      </c>
      <c r="Q83" s="212"/>
      <c r="R83" s="213">
        <f>R84+R90+R98+R109+R113</f>
        <v>0</v>
      </c>
      <c r="S83" s="212"/>
      <c r="T83" s="214">
        <f>T84+T90+T98+T109+T113</f>
        <v>0</v>
      </c>
      <c r="AR83" s="215" t="s">
        <v>154</v>
      </c>
      <c r="AT83" s="216" t="s">
        <v>70</v>
      </c>
      <c r="AU83" s="216" t="s">
        <v>71</v>
      </c>
      <c r="AY83" s="215" t="s">
        <v>129</v>
      </c>
      <c r="BK83" s="217">
        <f>BK84+BK90+BK98+BK109+BK113</f>
        <v>0</v>
      </c>
    </row>
    <row r="84" s="10" customFormat="1" ht="19.92" customHeight="1">
      <c r="B84" s="204"/>
      <c r="C84" s="205"/>
      <c r="D84" s="206" t="s">
        <v>70</v>
      </c>
      <c r="E84" s="218" t="s">
        <v>1177</v>
      </c>
      <c r="F84" s="218" t="s">
        <v>1178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SUM(P85:P89)</f>
        <v>0</v>
      </c>
      <c r="Q84" s="212"/>
      <c r="R84" s="213">
        <f>SUM(R85:R89)</f>
        <v>0</v>
      </c>
      <c r="S84" s="212"/>
      <c r="T84" s="214">
        <f>SUM(T85:T89)</f>
        <v>0</v>
      </c>
      <c r="AR84" s="215" t="s">
        <v>154</v>
      </c>
      <c r="AT84" s="216" t="s">
        <v>70</v>
      </c>
      <c r="AU84" s="216" t="s">
        <v>79</v>
      </c>
      <c r="AY84" s="215" t="s">
        <v>129</v>
      </c>
      <c r="BK84" s="217">
        <f>SUM(BK85:BK89)</f>
        <v>0</v>
      </c>
    </row>
    <row r="85" s="1" customFormat="1" ht="25.5" customHeight="1">
      <c r="B85" s="45"/>
      <c r="C85" s="220" t="s">
        <v>79</v>
      </c>
      <c r="D85" s="220" t="s">
        <v>131</v>
      </c>
      <c r="E85" s="221" t="s">
        <v>1179</v>
      </c>
      <c r="F85" s="222" t="s">
        <v>1180</v>
      </c>
      <c r="G85" s="223" t="s">
        <v>1181</v>
      </c>
      <c r="H85" s="224">
        <v>1</v>
      </c>
      <c r="I85" s="225"/>
      <c r="J85" s="226">
        <f>ROUND(I85*H85,2)</f>
        <v>0</v>
      </c>
      <c r="K85" s="222" t="s">
        <v>135</v>
      </c>
      <c r="L85" s="71"/>
      <c r="M85" s="227" t="s">
        <v>21</v>
      </c>
      <c r="N85" s="228" t="s">
        <v>42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1182</v>
      </c>
      <c r="AT85" s="23" t="s">
        <v>131</v>
      </c>
      <c r="AU85" s="23" t="s">
        <v>81</v>
      </c>
      <c r="AY85" s="23" t="s">
        <v>129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79</v>
      </c>
      <c r="BK85" s="231">
        <f>ROUND(I85*H85,2)</f>
        <v>0</v>
      </c>
      <c r="BL85" s="23" t="s">
        <v>1182</v>
      </c>
      <c r="BM85" s="23" t="s">
        <v>1183</v>
      </c>
    </row>
    <row r="86" s="11" customFormat="1">
      <c r="B86" s="232"/>
      <c r="C86" s="233"/>
      <c r="D86" s="234" t="s">
        <v>141</v>
      </c>
      <c r="E86" s="235" t="s">
        <v>21</v>
      </c>
      <c r="F86" s="236" t="s">
        <v>1184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141</v>
      </c>
      <c r="AU86" s="242" t="s">
        <v>81</v>
      </c>
      <c r="AV86" s="11" t="s">
        <v>79</v>
      </c>
      <c r="AW86" s="11" t="s">
        <v>35</v>
      </c>
      <c r="AX86" s="11" t="s">
        <v>71</v>
      </c>
      <c r="AY86" s="242" t="s">
        <v>129</v>
      </c>
    </row>
    <row r="87" s="11" customFormat="1">
      <c r="B87" s="232"/>
      <c r="C87" s="233"/>
      <c r="D87" s="234" t="s">
        <v>141</v>
      </c>
      <c r="E87" s="235" t="s">
        <v>21</v>
      </c>
      <c r="F87" s="236" t="s">
        <v>1185</v>
      </c>
      <c r="G87" s="233"/>
      <c r="H87" s="235" t="s">
        <v>21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141</v>
      </c>
      <c r="AU87" s="242" t="s">
        <v>81</v>
      </c>
      <c r="AV87" s="11" t="s">
        <v>79</v>
      </c>
      <c r="AW87" s="11" t="s">
        <v>35</v>
      </c>
      <c r="AX87" s="11" t="s">
        <v>71</v>
      </c>
      <c r="AY87" s="242" t="s">
        <v>129</v>
      </c>
    </row>
    <row r="88" s="11" customFormat="1">
      <c r="B88" s="232"/>
      <c r="C88" s="233"/>
      <c r="D88" s="234" t="s">
        <v>141</v>
      </c>
      <c r="E88" s="235" t="s">
        <v>21</v>
      </c>
      <c r="F88" s="236" t="s">
        <v>1186</v>
      </c>
      <c r="G88" s="233"/>
      <c r="H88" s="235" t="s">
        <v>21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141</v>
      </c>
      <c r="AU88" s="242" t="s">
        <v>81</v>
      </c>
      <c r="AV88" s="11" t="s">
        <v>79</v>
      </c>
      <c r="AW88" s="11" t="s">
        <v>35</v>
      </c>
      <c r="AX88" s="11" t="s">
        <v>71</v>
      </c>
      <c r="AY88" s="242" t="s">
        <v>129</v>
      </c>
    </row>
    <row r="89" s="12" customFormat="1">
      <c r="B89" s="243"/>
      <c r="C89" s="244"/>
      <c r="D89" s="234" t="s">
        <v>141</v>
      </c>
      <c r="E89" s="245" t="s">
        <v>21</v>
      </c>
      <c r="F89" s="246" t="s">
        <v>79</v>
      </c>
      <c r="G89" s="244"/>
      <c r="H89" s="247">
        <v>1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141</v>
      </c>
      <c r="AU89" s="253" t="s">
        <v>81</v>
      </c>
      <c r="AV89" s="12" t="s">
        <v>81</v>
      </c>
      <c r="AW89" s="12" t="s">
        <v>35</v>
      </c>
      <c r="AX89" s="12" t="s">
        <v>79</v>
      </c>
      <c r="AY89" s="253" t="s">
        <v>129</v>
      </c>
    </row>
    <row r="90" s="10" customFormat="1" ht="29.88" customHeight="1">
      <c r="B90" s="204"/>
      <c r="C90" s="205"/>
      <c r="D90" s="206" t="s">
        <v>70</v>
      </c>
      <c r="E90" s="218" t="s">
        <v>1187</v>
      </c>
      <c r="F90" s="218" t="s">
        <v>1188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SUM(P91:P97)</f>
        <v>0</v>
      </c>
      <c r="Q90" s="212"/>
      <c r="R90" s="213">
        <f>SUM(R91:R97)</f>
        <v>0</v>
      </c>
      <c r="S90" s="212"/>
      <c r="T90" s="214">
        <f>SUM(T91:T97)</f>
        <v>0</v>
      </c>
      <c r="AR90" s="215" t="s">
        <v>154</v>
      </c>
      <c r="AT90" s="216" t="s">
        <v>70</v>
      </c>
      <c r="AU90" s="216" t="s">
        <v>79</v>
      </c>
      <c r="AY90" s="215" t="s">
        <v>129</v>
      </c>
      <c r="BK90" s="217">
        <f>SUM(BK91:BK97)</f>
        <v>0</v>
      </c>
    </row>
    <row r="91" s="1" customFormat="1" ht="16.5" customHeight="1">
      <c r="B91" s="45"/>
      <c r="C91" s="220" t="s">
        <v>81</v>
      </c>
      <c r="D91" s="220" t="s">
        <v>131</v>
      </c>
      <c r="E91" s="221" t="s">
        <v>1189</v>
      </c>
      <c r="F91" s="222" t="s">
        <v>1190</v>
      </c>
      <c r="G91" s="223" t="s">
        <v>1181</v>
      </c>
      <c r="H91" s="224">
        <v>1</v>
      </c>
      <c r="I91" s="225"/>
      <c r="J91" s="226">
        <f>ROUND(I91*H91,2)</f>
        <v>0</v>
      </c>
      <c r="K91" s="222" t="s">
        <v>135</v>
      </c>
      <c r="L91" s="71"/>
      <c r="M91" s="227" t="s">
        <v>21</v>
      </c>
      <c r="N91" s="228" t="s">
        <v>42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1182</v>
      </c>
      <c r="AT91" s="23" t="s">
        <v>131</v>
      </c>
      <c r="AU91" s="23" t="s">
        <v>81</v>
      </c>
      <c r="AY91" s="23" t="s">
        <v>129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79</v>
      </c>
      <c r="BK91" s="231">
        <f>ROUND(I91*H91,2)</f>
        <v>0</v>
      </c>
      <c r="BL91" s="23" t="s">
        <v>1182</v>
      </c>
      <c r="BM91" s="23" t="s">
        <v>1191</v>
      </c>
    </row>
    <row r="92" s="1" customFormat="1" ht="25.5" customHeight="1">
      <c r="B92" s="45"/>
      <c r="C92" s="220" t="s">
        <v>143</v>
      </c>
      <c r="D92" s="220" t="s">
        <v>131</v>
      </c>
      <c r="E92" s="221" t="s">
        <v>1192</v>
      </c>
      <c r="F92" s="222" t="s">
        <v>1193</v>
      </c>
      <c r="G92" s="223" t="s">
        <v>1181</v>
      </c>
      <c r="H92" s="224">
        <v>1</v>
      </c>
      <c r="I92" s="225"/>
      <c r="J92" s="226">
        <f>ROUND(I92*H92,2)</f>
        <v>0</v>
      </c>
      <c r="K92" s="222" t="s">
        <v>135</v>
      </c>
      <c r="L92" s="71"/>
      <c r="M92" s="227" t="s">
        <v>21</v>
      </c>
      <c r="N92" s="228" t="s">
        <v>42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1182</v>
      </c>
      <c r="AT92" s="23" t="s">
        <v>131</v>
      </c>
      <c r="AU92" s="23" t="s">
        <v>81</v>
      </c>
      <c r="AY92" s="23" t="s">
        <v>129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79</v>
      </c>
      <c r="BK92" s="231">
        <f>ROUND(I92*H92,2)</f>
        <v>0</v>
      </c>
      <c r="BL92" s="23" t="s">
        <v>1182</v>
      </c>
      <c r="BM92" s="23" t="s">
        <v>1194</v>
      </c>
    </row>
    <row r="93" s="11" customFormat="1">
      <c r="B93" s="232"/>
      <c r="C93" s="233"/>
      <c r="D93" s="234" t="s">
        <v>141</v>
      </c>
      <c r="E93" s="235" t="s">
        <v>21</v>
      </c>
      <c r="F93" s="236" t="s">
        <v>1195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141</v>
      </c>
      <c r="AU93" s="242" t="s">
        <v>81</v>
      </c>
      <c r="AV93" s="11" t="s">
        <v>79</v>
      </c>
      <c r="AW93" s="11" t="s">
        <v>35</v>
      </c>
      <c r="AX93" s="11" t="s">
        <v>71</v>
      </c>
      <c r="AY93" s="242" t="s">
        <v>129</v>
      </c>
    </row>
    <row r="94" s="11" customFormat="1">
      <c r="B94" s="232"/>
      <c r="C94" s="233"/>
      <c r="D94" s="234" t="s">
        <v>141</v>
      </c>
      <c r="E94" s="235" t="s">
        <v>21</v>
      </c>
      <c r="F94" s="236" t="s">
        <v>1196</v>
      </c>
      <c r="G94" s="233"/>
      <c r="H94" s="235" t="s">
        <v>21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141</v>
      </c>
      <c r="AU94" s="242" t="s">
        <v>81</v>
      </c>
      <c r="AV94" s="11" t="s">
        <v>79</v>
      </c>
      <c r="AW94" s="11" t="s">
        <v>35</v>
      </c>
      <c r="AX94" s="11" t="s">
        <v>71</v>
      </c>
      <c r="AY94" s="242" t="s">
        <v>129</v>
      </c>
    </row>
    <row r="95" s="11" customFormat="1">
      <c r="B95" s="232"/>
      <c r="C95" s="233"/>
      <c r="D95" s="234" t="s">
        <v>141</v>
      </c>
      <c r="E95" s="235" t="s">
        <v>21</v>
      </c>
      <c r="F95" s="236" t="s">
        <v>1197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141</v>
      </c>
      <c r="AU95" s="242" t="s">
        <v>81</v>
      </c>
      <c r="AV95" s="11" t="s">
        <v>79</v>
      </c>
      <c r="AW95" s="11" t="s">
        <v>35</v>
      </c>
      <c r="AX95" s="11" t="s">
        <v>71</v>
      </c>
      <c r="AY95" s="242" t="s">
        <v>129</v>
      </c>
    </row>
    <row r="96" s="11" customFormat="1">
      <c r="B96" s="232"/>
      <c r="C96" s="233"/>
      <c r="D96" s="234" t="s">
        <v>141</v>
      </c>
      <c r="E96" s="235" t="s">
        <v>21</v>
      </c>
      <c r="F96" s="236" t="s">
        <v>1198</v>
      </c>
      <c r="G96" s="233"/>
      <c r="H96" s="235" t="s">
        <v>21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141</v>
      </c>
      <c r="AU96" s="242" t="s">
        <v>81</v>
      </c>
      <c r="AV96" s="11" t="s">
        <v>79</v>
      </c>
      <c r="AW96" s="11" t="s">
        <v>35</v>
      </c>
      <c r="AX96" s="11" t="s">
        <v>71</v>
      </c>
      <c r="AY96" s="242" t="s">
        <v>129</v>
      </c>
    </row>
    <row r="97" s="12" customFormat="1">
      <c r="B97" s="243"/>
      <c r="C97" s="244"/>
      <c r="D97" s="234" t="s">
        <v>141</v>
      </c>
      <c r="E97" s="245" t="s">
        <v>21</v>
      </c>
      <c r="F97" s="246" t="s">
        <v>79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141</v>
      </c>
      <c r="AU97" s="253" t="s">
        <v>81</v>
      </c>
      <c r="AV97" s="12" t="s">
        <v>81</v>
      </c>
      <c r="AW97" s="12" t="s">
        <v>35</v>
      </c>
      <c r="AX97" s="12" t="s">
        <v>79</v>
      </c>
      <c r="AY97" s="253" t="s">
        <v>129</v>
      </c>
    </row>
    <row r="98" s="10" customFormat="1" ht="29.88" customHeight="1">
      <c r="B98" s="204"/>
      <c r="C98" s="205"/>
      <c r="D98" s="206" t="s">
        <v>70</v>
      </c>
      <c r="E98" s="218" t="s">
        <v>1199</v>
      </c>
      <c r="F98" s="218" t="s">
        <v>1200</v>
      </c>
      <c r="G98" s="205"/>
      <c r="H98" s="205"/>
      <c r="I98" s="208"/>
      <c r="J98" s="219">
        <f>BK98</f>
        <v>0</v>
      </c>
      <c r="K98" s="205"/>
      <c r="L98" s="210"/>
      <c r="M98" s="211"/>
      <c r="N98" s="212"/>
      <c r="O98" s="212"/>
      <c r="P98" s="213">
        <f>SUM(P99:P108)</f>
        <v>0</v>
      </c>
      <c r="Q98" s="212"/>
      <c r="R98" s="213">
        <f>SUM(R99:R108)</f>
        <v>0</v>
      </c>
      <c r="S98" s="212"/>
      <c r="T98" s="214">
        <f>SUM(T99:T108)</f>
        <v>0</v>
      </c>
      <c r="AR98" s="215" t="s">
        <v>154</v>
      </c>
      <c r="AT98" s="216" t="s">
        <v>70</v>
      </c>
      <c r="AU98" s="216" t="s">
        <v>79</v>
      </c>
      <c r="AY98" s="215" t="s">
        <v>129</v>
      </c>
      <c r="BK98" s="217">
        <f>SUM(BK99:BK108)</f>
        <v>0</v>
      </c>
    </row>
    <row r="99" s="1" customFormat="1" ht="16.5" customHeight="1">
      <c r="B99" s="45"/>
      <c r="C99" s="220" t="s">
        <v>136</v>
      </c>
      <c r="D99" s="220" t="s">
        <v>131</v>
      </c>
      <c r="E99" s="221" t="s">
        <v>1201</v>
      </c>
      <c r="F99" s="222" t="s">
        <v>1202</v>
      </c>
      <c r="G99" s="223" t="s">
        <v>1181</v>
      </c>
      <c r="H99" s="224">
        <v>1</v>
      </c>
      <c r="I99" s="225"/>
      <c r="J99" s="226">
        <f>ROUND(I99*H99,2)</f>
        <v>0</v>
      </c>
      <c r="K99" s="222" t="s">
        <v>135</v>
      </c>
      <c r="L99" s="71"/>
      <c r="M99" s="227" t="s">
        <v>21</v>
      </c>
      <c r="N99" s="228" t="s">
        <v>42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1182</v>
      </c>
      <c r="AT99" s="23" t="s">
        <v>131</v>
      </c>
      <c r="AU99" s="23" t="s">
        <v>81</v>
      </c>
      <c r="AY99" s="23" t="s">
        <v>129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79</v>
      </c>
      <c r="BK99" s="231">
        <f>ROUND(I99*H99,2)</f>
        <v>0</v>
      </c>
      <c r="BL99" s="23" t="s">
        <v>1182</v>
      </c>
      <c r="BM99" s="23" t="s">
        <v>1203</v>
      </c>
    </row>
    <row r="100" s="11" customFormat="1">
      <c r="B100" s="232"/>
      <c r="C100" s="233"/>
      <c r="D100" s="234" t="s">
        <v>141</v>
      </c>
      <c r="E100" s="235" t="s">
        <v>21</v>
      </c>
      <c r="F100" s="236" t="s">
        <v>1204</v>
      </c>
      <c r="G100" s="233"/>
      <c r="H100" s="235" t="s">
        <v>21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141</v>
      </c>
      <c r="AU100" s="242" t="s">
        <v>81</v>
      </c>
      <c r="AV100" s="11" t="s">
        <v>79</v>
      </c>
      <c r="AW100" s="11" t="s">
        <v>35</v>
      </c>
      <c r="AX100" s="11" t="s">
        <v>71</v>
      </c>
      <c r="AY100" s="242" t="s">
        <v>129</v>
      </c>
    </row>
    <row r="101" s="11" customFormat="1">
      <c r="B101" s="232"/>
      <c r="C101" s="233"/>
      <c r="D101" s="234" t="s">
        <v>141</v>
      </c>
      <c r="E101" s="235" t="s">
        <v>21</v>
      </c>
      <c r="F101" s="236" t="s">
        <v>1205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141</v>
      </c>
      <c r="AU101" s="242" t="s">
        <v>81</v>
      </c>
      <c r="AV101" s="11" t="s">
        <v>79</v>
      </c>
      <c r="AW101" s="11" t="s">
        <v>35</v>
      </c>
      <c r="AX101" s="11" t="s">
        <v>71</v>
      </c>
      <c r="AY101" s="242" t="s">
        <v>129</v>
      </c>
    </row>
    <row r="102" s="11" customFormat="1">
      <c r="B102" s="232"/>
      <c r="C102" s="233"/>
      <c r="D102" s="234" t="s">
        <v>141</v>
      </c>
      <c r="E102" s="235" t="s">
        <v>21</v>
      </c>
      <c r="F102" s="236" t="s">
        <v>1206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141</v>
      </c>
      <c r="AU102" s="242" t="s">
        <v>81</v>
      </c>
      <c r="AV102" s="11" t="s">
        <v>79</v>
      </c>
      <c r="AW102" s="11" t="s">
        <v>35</v>
      </c>
      <c r="AX102" s="11" t="s">
        <v>71</v>
      </c>
      <c r="AY102" s="242" t="s">
        <v>129</v>
      </c>
    </row>
    <row r="103" s="11" customFormat="1">
      <c r="B103" s="232"/>
      <c r="C103" s="233"/>
      <c r="D103" s="234" t="s">
        <v>141</v>
      </c>
      <c r="E103" s="235" t="s">
        <v>21</v>
      </c>
      <c r="F103" s="236" t="s">
        <v>1207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141</v>
      </c>
      <c r="AU103" s="242" t="s">
        <v>81</v>
      </c>
      <c r="AV103" s="11" t="s">
        <v>79</v>
      </c>
      <c r="AW103" s="11" t="s">
        <v>35</v>
      </c>
      <c r="AX103" s="11" t="s">
        <v>71</v>
      </c>
      <c r="AY103" s="242" t="s">
        <v>129</v>
      </c>
    </row>
    <row r="104" s="11" customFormat="1">
      <c r="B104" s="232"/>
      <c r="C104" s="233"/>
      <c r="D104" s="234" t="s">
        <v>141</v>
      </c>
      <c r="E104" s="235" t="s">
        <v>21</v>
      </c>
      <c r="F104" s="236" t="s">
        <v>1208</v>
      </c>
      <c r="G104" s="233"/>
      <c r="H104" s="235" t="s">
        <v>21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141</v>
      </c>
      <c r="AU104" s="242" t="s">
        <v>81</v>
      </c>
      <c r="AV104" s="11" t="s">
        <v>79</v>
      </c>
      <c r="AW104" s="11" t="s">
        <v>35</v>
      </c>
      <c r="AX104" s="11" t="s">
        <v>71</v>
      </c>
      <c r="AY104" s="242" t="s">
        <v>129</v>
      </c>
    </row>
    <row r="105" s="11" customFormat="1">
      <c r="B105" s="232"/>
      <c r="C105" s="233"/>
      <c r="D105" s="234" t="s">
        <v>141</v>
      </c>
      <c r="E105" s="235" t="s">
        <v>21</v>
      </c>
      <c r="F105" s="236" t="s">
        <v>1209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141</v>
      </c>
      <c r="AU105" s="242" t="s">
        <v>81</v>
      </c>
      <c r="AV105" s="11" t="s">
        <v>79</v>
      </c>
      <c r="AW105" s="11" t="s">
        <v>35</v>
      </c>
      <c r="AX105" s="11" t="s">
        <v>71</v>
      </c>
      <c r="AY105" s="242" t="s">
        <v>129</v>
      </c>
    </row>
    <row r="106" s="11" customFormat="1">
      <c r="B106" s="232"/>
      <c r="C106" s="233"/>
      <c r="D106" s="234" t="s">
        <v>141</v>
      </c>
      <c r="E106" s="235" t="s">
        <v>21</v>
      </c>
      <c r="F106" s="236" t="s">
        <v>1210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141</v>
      </c>
      <c r="AU106" s="242" t="s">
        <v>81</v>
      </c>
      <c r="AV106" s="11" t="s">
        <v>79</v>
      </c>
      <c r="AW106" s="11" t="s">
        <v>35</v>
      </c>
      <c r="AX106" s="11" t="s">
        <v>71</v>
      </c>
      <c r="AY106" s="242" t="s">
        <v>129</v>
      </c>
    </row>
    <row r="107" s="11" customFormat="1">
      <c r="B107" s="232"/>
      <c r="C107" s="233"/>
      <c r="D107" s="234" t="s">
        <v>141</v>
      </c>
      <c r="E107" s="235" t="s">
        <v>21</v>
      </c>
      <c r="F107" s="236" t="s">
        <v>1211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141</v>
      </c>
      <c r="AU107" s="242" t="s">
        <v>81</v>
      </c>
      <c r="AV107" s="11" t="s">
        <v>79</v>
      </c>
      <c r="AW107" s="11" t="s">
        <v>35</v>
      </c>
      <c r="AX107" s="11" t="s">
        <v>71</v>
      </c>
      <c r="AY107" s="242" t="s">
        <v>129</v>
      </c>
    </row>
    <row r="108" s="12" customFormat="1">
      <c r="B108" s="243"/>
      <c r="C108" s="244"/>
      <c r="D108" s="234" t="s">
        <v>141</v>
      </c>
      <c r="E108" s="245" t="s">
        <v>21</v>
      </c>
      <c r="F108" s="246" t="s">
        <v>79</v>
      </c>
      <c r="G108" s="244"/>
      <c r="H108" s="247">
        <v>1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141</v>
      </c>
      <c r="AU108" s="253" t="s">
        <v>81</v>
      </c>
      <c r="AV108" s="12" t="s">
        <v>81</v>
      </c>
      <c r="AW108" s="12" t="s">
        <v>35</v>
      </c>
      <c r="AX108" s="12" t="s">
        <v>79</v>
      </c>
      <c r="AY108" s="253" t="s">
        <v>129</v>
      </c>
    </row>
    <row r="109" s="10" customFormat="1" ht="29.88" customHeight="1">
      <c r="B109" s="204"/>
      <c r="C109" s="205"/>
      <c r="D109" s="206" t="s">
        <v>70</v>
      </c>
      <c r="E109" s="218" t="s">
        <v>1212</v>
      </c>
      <c r="F109" s="218" t="s">
        <v>1213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SUM(P110:P112)</f>
        <v>0</v>
      </c>
      <c r="Q109" s="212"/>
      <c r="R109" s="213">
        <f>SUM(R110:R112)</f>
        <v>0</v>
      </c>
      <c r="S109" s="212"/>
      <c r="T109" s="214">
        <f>SUM(T110:T112)</f>
        <v>0</v>
      </c>
      <c r="AR109" s="215" t="s">
        <v>154</v>
      </c>
      <c r="AT109" s="216" t="s">
        <v>70</v>
      </c>
      <c r="AU109" s="216" t="s">
        <v>79</v>
      </c>
      <c r="AY109" s="215" t="s">
        <v>129</v>
      </c>
      <c r="BK109" s="217">
        <f>SUM(BK110:BK112)</f>
        <v>0</v>
      </c>
    </row>
    <row r="110" s="1" customFormat="1" ht="16.5" customHeight="1">
      <c r="B110" s="45"/>
      <c r="C110" s="220" t="s">
        <v>154</v>
      </c>
      <c r="D110" s="220" t="s">
        <v>131</v>
      </c>
      <c r="E110" s="221" t="s">
        <v>1214</v>
      </c>
      <c r="F110" s="222" t="s">
        <v>1215</v>
      </c>
      <c r="G110" s="223" t="s">
        <v>1181</v>
      </c>
      <c r="H110" s="224">
        <v>1</v>
      </c>
      <c r="I110" s="225"/>
      <c r="J110" s="226">
        <f>ROUND(I110*H110,2)</f>
        <v>0</v>
      </c>
      <c r="K110" s="222" t="s">
        <v>135</v>
      </c>
      <c r="L110" s="71"/>
      <c r="M110" s="227" t="s">
        <v>21</v>
      </c>
      <c r="N110" s="228" t="s">
        <v>42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1182</v>
      </c>
      <c r="AT110" s="23" t="s">
        <v>131</v>
      </c>
      <c r="AU110" s="23" t="s">
        <v>81</v>
      </c>
      <c r="AY110" s="23" t="s">
        <v>129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79</v>
      </c>
      <c r="BK110" s="231">
        <f>ROUND(I110*H110,2)</f>
        <v>0</v>
      </c>
      <c r="BL110" s="23" t="s">
        <v>1182</v>
      </c>
      <c r="BM110" s="23" t="s">
        <v>1216</v>
      </c>
    </row>
    <row r="111" s="11" customFormat="1">
      <c r="B111" s="232"/>
      <c r="C111" s="233"/>
      <c r="D111" s="234" t="s">
        <v>141</v>
      </c>
      <c r="E111" s="235" t="s">
        <v>21</v>
      </c>
      <c r="F111" s="236" t="s">
        <v>1217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141</v>
      </c>
      <c r="AU111" s="242" t="s">
        <v>81</v>
      </c>
      <c r="AV111" s="11" t="s">
        <v>79</v>
      </c>
      <c r="AW111" s="11" t="s">
        <v>35</v>
      </c>
      <c r="AX111" s="11" t="s">
        <v>71</v>
      </c>
      <c r="AY111" s="242" t="s">
        <v>129</v>
      </c>
    </row>
    <row r="112" s="12" customFormat="1">
      <c r="B112" s="243"/>
      <c r="C112" s="244"/>
      <c r="D112" s="234" t="s">
        <v>141</v>
      </c>
      <c r="E112" s="245" t="s">
        <v>21</v>
      </c>
      <c r="F112" s="246" t="s">
        <v>1218</v>
      </c>
      <c r="G112" s="244"/>
      <c r="H112" s="247">
        <v>1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141</v>
      </c>
      <c r="AU112" s="253" t="s">
        <v>81</v>
      </c>
      <c r="AV112" s="12" t="s">
        <v>81</v>
      </c>
      <c r="AW112" s="12" t="s">
        <v>35</v>
      </c>
      <c r="AX112" s="12" t="s">
        <v>79</v>
      </c>
      <c r="AY112" s="253" t="s">
        <v>129</v>
      </c>
    </row>
    <row r="113" s="10" customFormat="1" ht="29.88" customHeight="1">
      <c r="B113" s="204"/>
      <c r="C113" s="205"/>
      <c r="D113" s="206" t="s">
        <v>70</v>
      </c>
      <c r="E113" s="218" t="s">
        <v>1219</v>
      </c>
      <c r="F113" s="218" t="s">
        <v>1220</v>
      </c>
      <c r="G113" s="205"/>
      <c r="H113" s="205"/>
      <c r="I113" s="208"/>
      <c r="J113" s="219">
        <f>BK113</f>
        <v>0</v>
      </c>
      <c r="K113" s="205"/>
      <c r="L113" s="210"/>
      <c r="M113" s="211"/>
      <c r="N113" s="212"/>
      <c r="O113" s="212"/>
      <c r="P113" s="213">
        <f>SUM(P114:P116)</f>
        <v>0</v>
      </c>
      <c r="Q113" s="212"/>
      <c r="R113" s="213">
        <f>SUM(R114:R116)</f>
        <v>0</v>
      </c>
      <c r="S113" s="212"/>
      <c r="T113" s="214">
        <f>SUM(T114:T116)</f>
        <v>0</v>
      </c>
      <c r="AR113" s="215" t="s">
        <v>154</v>
      </c>
      <c r="AT113" s="216" t="s">
        <v>70</v>
      </c>
      <c r="AU113" s="216" t="s">
        <v>79</v>
      </c>
      <c r="AY113" s="215" t="s">
        <v>129</v>
      </c>
      <c r="BK113" s="217">
        <f>SUM(BK114:BK116)</f>
        <v>0</v>
      </c>
    </row>
    <row r="114" s="1" customFormat="1" ht="16.5" customHeight="1">
      <c r="B114" s="45"/>
      <c r="C114" s="220" t="s">
        <v>162</v>
      </c>
      <c r="D114" s="220" t="s">
        <v>131</v>
      </c>
      <c r="E114" s="221" t="s">
        <v>1221</v>
      </c>
      <c r="F114" s="222" t="s">
        <v>1222</v>
      </c>
      <c r="G114" s="223" t="s">
        <v>1181</v>
      </c>
      <c r="H114" s="224">
        <v>1</v>
      </c>
      <c r="I114" s="225"/>
      <c r="J114" s="226">
        <f>ROUND(I114*H114,2)</f>
        <v>0</v>
      </c>
      <c r="K114" s="222" t="s">
        <v>135</v>
      </c>
      <c r="L114" s="71"/>
      <c r="M114" s="227" t="s">
        <v>21</v>
      </c>
      <c r="N114" s="228" t="s">
        <v>42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1182</v>
      </c>
      <c r="AT114" s="23" t="s">
        <v>131</v>
      </c>
      <c r="AU114" s="23" t="s">
        <v>81</v>
      </c>
      <c r="AY114" s="23" t="s">
        <v>129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79</v>
      </c>
      <c r="BK114" s="231">
        <f>ROUND(I114*H114,2)</f>
        <v>0</v>
      </c>
      <c r="BL114" s="23" t="s">
        <v>1182</v>
      </c>
      <c r="BM114" s="23" t="s">
        <v>1223</v>
      </c>
    </row>
    <row r="115" s="11" customFormat="1">
      <c r="B115" s="232"/>
      <c r="C115" s="233"/>
      <c r="D115" s="234" t="s">
        <v>141</v>
      </c>
      <c r="E115" s="235" t="s">
        <v>21</v>
      </c>
      <c r="F115" s="236" t="s">
        <v>1224</v>
      </c>
      <c r="G115" s="233"/>
      <c r="H115" s="235" t="s">
        <v>21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141</v>
      </c>
      <c r="AU115" s="242" t="s">
        <v>81</v>
      </c>
      <c r="AV115" s="11" t="s">
        <v>79</v>
      </c>
      <c r="AW115" s="11" t="s">
        <v>35</v>
      </c>
      <c r="AX115" s="11" t="s">
        <v>71</v>
      </c>
      <c r="AY115" s="242" t="s">
        <v>129</v>
      </c>
    </row>
    <row r="116" s="12" customFormat="1">
      <c r="B116" s="243"/>
      <c r="C116" s="244"/>
      <c r="D116" s="234" t="s">
        <v>141</v>
      </c>
      <c r="E116" s="245" t="s">
        <v>21</v>
      </c>
      <c r="F116" s="246" t="s">
        <v>79</v>
      </c>
      <c r="G116" s="244"/>
      <c r="H116" s="247">
        <v>1</v>
      </c>
      <c r="I116" s="248"/>
      <c r="J116" s="244"/>
      <c r="K116" s="244"/>
      <c r="L116" s="249"/>
      <c r="M116" s="281"/>
      <c r="N116" s="282"/>
      <c r="O116" s="282"/>
      <c r="P116" s="282"/>
      <c r="Q116" s="282"/>
      <c r="R116" s="282"/>
      <c r="S116" s="282"/>
      <c r="T116" s="283"/>
      <c r="AT116" s="253" t="s">
        <v>141</v>
      </c>
      <c r="AU116" s="253" t="s">
        <v>81</v>
      </c>
      <c r="AV116" s="12" t="s">
        <v>81</v>
      </c>
      <c r="AW116" s="12" t="s">
        <v>35</v>
      </c>
      <c r="AX116" s="12" t="s">
        <v>79</v>
      </c>
      <c r="AY116" s="253" t="s">
        <v>129</v>
      </c>
    </row>
    <row r="117" s="1" customFormat="1" ht="6.96" customHeight="1">
      <c r="B117" s="66"/>
      <c r="C117" s="67"/>
      <c r="D117" s="67"/>
      <c r="E117" s="67"/>
      <c r="F117" s="67"/>
      <c r="G117" s="67"/>
      <c r="H117" s="67"/>
      <c r="I117" s="165"/>
      <c r="J117" s="67"/>
      <c r="K117" s="67"/>
      <c r="L117" s="71"/>
    </row>
  </sheetData>
  <sheetProtection sheet="1" autoFilter="0" formatColumns="0" formatRows="0" objects="1" scenarios="1" spinCount="100000" saltValue="8AxgP9ahQCaiImuUsU67mDqR/jSKJLGSENbj6nB7XUmb3cidDkeE0BO+iKsny4mzFLdJ1wsLVmqzSKi7acHKmQ==" hashValue="t5wGvCGwEtmsnrF3iL8hjjFCaknuACIb8KjRlLexXPSohLSx792AKlZxkAUUBEHB0CjGPfEPDI+/LqIFeuDlvQ==" algorithmName="SHA-512" password="CC35"/>
  <autoFilter ref="C81:K116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4" customFormat="1" ht="45" customHeight="1">
      <c r="B3" s="288"/>
      <c r="C3" s="289" t="s">
        <v>1225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1226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1227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1228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1229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1230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1231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1232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1233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1234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78</v>
      </c>
      <c r="F16" s="295" t="s">
        <v>1235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1236</v>
      </c>
      <c r="F17" s="295" t="s">
        <v>1237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1238</v>
      </c>
      <c r="F18" s="295" t="s">
        <v>1239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1240</v>
      </c>
      <c r="F19" s="295" t="s">
        <v>1241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1242</v>
      </c>
      <c r="F20" s="295" t="s">
        <v>1243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1244</v>
      </c>
      <c r="F21" s="295" t="s">
        <v>1245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1246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1247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1248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1249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1250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1251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1252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1253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1254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114</v>
      </c>
      <c r="F34" s="295"/>
      <c r="G34" s="295" t="s">
        <v>1255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1256</v>
      </c>
      <c r="F35" s="295"/>
      <c r="G35" s="295" t="s">
        <v>1257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52</v>
      </c>
      <c r="F36" s="295"/>
      <c r="G36" s="295" t="s">
        <v>1258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115</v>
      </c>
      <c r="F37" s="295"/>
      <c r="G37" s="295" t="s">
        <v>1259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116</v>
      </c>
      <c r="F38" s="295"/>
      <c r="G38" s="295" t="s">
        <v>1260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117</v>
      </c>
      <c r="F39" s="295"/>
      <c r="G39" s="295" t="s">
        <v>1261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1262</v>
      </c>
      <c r="F40" s="295"/>
      <c r="G40" s="295" t="s">
        <v>1263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1264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1265</v>
      </c>
      <c r="F42" s="295"/>
      <c r="G42" s="295" t="s">
        <v>1266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119</v>
      </c>
      <c r="F43" s="295"/>
      <c r="G43" s="295" t="s">
        <v>1267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1268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1269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1270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1271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1272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1273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1274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1275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1276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1277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1278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1279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1280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1281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1282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1283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1284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1285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1286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1287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1288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95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1289</v>
      </c>
      <c r="D74" s="313"/>
      <c r="E74" s="313"/>
      <c r="F74" s="313" t="s">
        <v>1290</v>
      </c>
      <c r="G74" s="314"/>
      <c r="H74" s="313" t="s">
        <v>115</v>
      </c>
      <c r="I74" s="313" t="s">
        <v>56</v>
      </c>
      <c r="J74" s="313" t="s">
        <v>1291</v>
      </c>
      <c r="K74" s="312"/>
    </row>
    <row r="75" ht="17.25" customHeight="1">
      <c r="B75" s="310"/>
      <c r="C75" s="315" t="s">
        <v>1292</v>
      </c>
      <c r="D75" s="315"/>
      <c r="E75" s="315"/>
      <c r="F75" s="316" t="s">
        <v>1293</v>
      </c>
      <c r="G75" s="317"/>
      <c r="H75" s="315"/>
      <c r="I75" s="315"/>
      <c r="J75" s="315" t="s">
        <v>1294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52</v>
      </c>
      <c r="D77" s="318"/>
      <c r="E77" s="318"/>
      <c r="F77" s="320" t="s">
        <v>1295</v>
      </c>
      <c r="G77" s="319"/>
      <c r="H77" s="299" t="s">
        <v>1296</v>
      </c>
      <c r="I77" s="299" t="s">
        <v>1297</v>
      </c>
      <c r="J77" s="299">
        <v>20</v>
      </c>
      <c r="K77" s="312"/>
    </row>
    <row r="78" ht="15" customHeight="1">
      <c r="B78" s="310"/>
      <c r="C78" s="299" t="s">
        <v>1298</v>
      </c>
      <c r="D78" s="299"/>
      <c r="E78" s="299"/>
      <c r="F78" s="320" t="s">
        <v>1295</v>
      </c>
      <c r="G78" s="319"/>
      <c r="H78" s="299" t="s">
        <v>1299</v>
      </c>
      <c r="I78" s="299" t="s">
        <v>1297</v>
      </c>
      <c r="J78" s="299">
        <v>120</v>
      </c>
      <c r="K78" s="312"/>
    </row>
    <row r="79" ht="15" customHeight="1">
      <c r="B79" s="321"/>
      <c r="C79" s="299" t="s">
        <v>1300</v>
      </c>
      <c r="D79" s="299"/>
      <c r="E79" s="299"/>
      <c r="F79" s="320" t="s">
        <v>1301</v>
      </c>
      <c r="G79" s="319"/>
      <c r="H79" s="299" t="s">
        <v>1302</v>
      </c>
      <c r="I79" s="299" t="s">
        <v>1297</v>
      </c>
      <c r="J79" s="299">
        <v>50</v>
      </c>
      <c r="K79" s="312"/>
    </row>
    <row r="80" ht="15" customHeight="1">
      <c r="B80" s="321"/>
      <c r="C80" s="299" t="s">
        <v>1303</v>
      </c>
      <c r="D80" s="299"/>
      <c r="E80" s="299"/>
      <c r="F80" s="320" t="s">
        <v>1295</v>
      </c>
      <c r="G80" s="319"/>
      <c r="H80" s="299" t="s">
        <v>1304</v>
      </c>
      <c r="I80" s="299" t="s">
        <v>1305</v>
      </c>
      <c r="J80" s="299"/>
      <c r="K80" s="312"/>
    </row>
    <row r="81" ht="15" customHeight="1">
      <c r="B81" s="321"/>
      <c r="C81" s="322" t="s">
        <v>1306</v>
      </c>
      <c r="D81" s="322"/>
      <c r="E81" s="322"/>
      <c r="F81" s="323" t="s">
        <v>1301</v>
      </c>
      <c r="G81" s="322"/>
      <c r="H81" s="322" t="s">
        <v>1307</v>
      </c>
      <c r="I81" s="322" t="s">
        <v>1297</v>
      </c>
      <c r="J81" s="322">
        <v>15</v>
      </c>
      <c r="K81" s="312"/>
    </row>
    <row r="82" ht="15" customHeight="1">
      <c r="B82" s="321"/>
      <c r="C82" s="322" t="s">
        <v>1308</v>
      </c>
      <c r="D82" s="322"/>
      <c r="E82" s="322"/>
      <c r="F82" s="323" t="s">
        <v>1301</v>
      </c>
      <c r="G82" s="322"/>
      <c r="H82" s="322" t="s">
        <v>1309</v>
      </c>
      <c r="I82" s="322" t="s">
        <v>1297</v>
      </c>
      <c r="J82" s="322">
        <v>15</v>
      </c>
      <c r="K82" s="312"/>
    </row>
    <row r="83" ht="15" customHeight="1">
      <c r="B83" s="321"/>
      <c r="C83" s="322" t="s">
        <v>1310</v>
      </c>
      <c r="D83" s="322"/>
      <c r="E83" s="322"/>
      <c r="F83" s="323" t="s">
        <v>1301</v>
      </c>
      <c r="G83" s="322"/>
      <c r="H83" s="322" t="s">
        <v>1311</v>
      </c>
      <c r="I83" s="322" t="s">
        <v>1297</v>
      </c>
      <c r="J83" s="322">
        <v>20</v>
      </c>
      <c r="K83" s="312"/>
    </row>
    <row r="84" ht="15" customHeight="1">
      <c r="B84" s="321"/>
      <c r="C84" s="322" t="s">
        <v>1312</v>
      </c>
      <c r="D84" s="322"/>
      <c r="E84" s="322"/>
      <c r="F84" s="323" t="s">
        <v>1301</v>
      </c>
      <c r="G84" s="322"/>
      <c r="H84" s="322" t="s">
        <v>1313</v>
      </c>
      <c r="I84" s="322" t="s">
        <v>1297</v>
      </c>
      <c r="J84" s="322">
        <v>20</v>
      </c>
      <c r="K84" s="312"/>
    </row>
    <row r="85" ht="15" customHeight="1">
      <c r="B85" s="321"/>
      <c r="C85" s="299" t="s">
        <v>1314</v>
      </c>
      <c r="D85" s="299"/>
      <c r="E85" s="299"/>
      <c r="F85" s="320" t="s">
        <v>1301</v>
      </c>
      <c r="G85" s="319"/>
      <c r="H85" s="299" t="s">
        <v>1315</v>
      </c>
      <c r="I85" s="299" t="s">
        <v>1297</v>
      </c>
      <c r="J85" s="299">
        <v>50</v>
      </c>
      <c r="K85" s="312"/>
    </row>
    <row r="86" ht="15" customHeight="1">
      <c r="B86" s="321"/>
      <c r="C86" s="299" t="s">
        <v>1316</v>
      </c>
      <c r="D86" s="299"/>
      <c r="E86" s="299"/>
      <c r="F86" s="320" t="s">
        <v>1301</v>
      </c>
      <c r="G86" s="319"/>
      <c r="H86" s="299" t="s">
        <v>1317</v>
      </c>
      <c r="I86" s="299" t="s">
        <v>1297</v>
      </c>
      <c r="J86" s="299">
        <v>20</v>
      </c>
      <c r="K86" s="312"/>
    </row>
    <row r="87" ht="15" customHeight="1">
      <c r="B87" s="321"/>
      <c r="C87" s="299" t="s">
        <v>1318</v>
      </c>
      <c r="D87" s="299"/>
      <c r="E87" s="299"/>
      <c r="F87" s="320" t="s">
        <v>1301</v>
      </c>
      <c r="G87" s="319"/>
      <c r="H87" s="299" t="s">
        <v>1319</v>
      </c>
      <c r="I87" s="299" t="s">
        <v>1297</v>
      </c>
      <c r="J87" s="299">
        <v>20</v>
      </c>
      <c r="K87" s="312"/>
    </row>
    <row r="88" ht="15" customHeight="1">
      <c r="B88" s="321"/>
      <c r="C88" s="299" t="s">
        <v>1320</v>
      </c>
      <c r="D88" s="299"/>
      <c r="E88" s="299"/>
      <c r="F88" s="320" t="s">
        <v>1301</v>
      </c>
      <c r="G88" s="319"/>
      <c r="H88" s="299" t="s">
        <v>1321</v>
      </c>
      <c r="I88" s="299" t="s">
        <v>1297</v>
      </c>
      <c r="J88" s="299">
        <v>50</v>
      </c>
      <c r="K88" s="312"/>
    </row>
    <row r="89" ht="15" customHeight="1">
      <c r="B89" s="321"/>
      <c r="C89" s="299" t="s">
        <v>1322</v>
      </c>
      <c r="D89" s="299"/>
      <c r="E89" s="299"/>
      <c r="F89" s="320" t="s">
        <v>1301</v>
      </c>
      <c r="G89" s="319"/>
      <c r="H89" s="299" t="s">
        <v>1322</v>
      </c>
      <c r="I89" s="299" t="s">
        <v>1297</v>
      </c>
      <c r="J89" s="299">
        <v>50</v>
      </c>
      <c r="K89" s="312"/>
    </row>
    <row r="90" ht="15" customHeight="1">
      <c r="B90" s="321"/>
      <c r="C90" s="299" t="s">
        <v>120</v>
      </c>
      <c r="D90" s="299"/>
      <c r="E90" s="299"/>
      <c r="F90" s="320" t="s">
        <v>1301</v>
      </c>
      <c r="G90" s="319"/>
      <c r="H90" s="299" t="s">
        <v>1323</v>
      </c>
      <c r="I90" s="299" t="s">
        <v>1297</v>
      </c>
      <c r="J90" s="299">
        <v>255</v>
      </c>
      <c r="K90" s="312"/>
    </row>
    <row r="91" ht="15" customHeight="1">
      <c r="B91" s="321"/>
      <c r="C91" s="299" t="s">
        <v>1324</v>
      </c>
      <c r="D91" s="299"/>
      <c r="E91" s="299"/>
      <c r="F91" s="320" t="s">
        <v>1295</v>
      </c>
      <c r="G91" s="319"/>
      <c r="H91" s="299" t="s">
        <v>1325</v>
      </c>
      <c r="I91" s="299" t="s">
        <v>1326</v>
      </c>
      <c r="J91" s="299"/>
      <c r="K91" s="312"/>
    </row>
    <row r="92" ht="15" customHeight="1">
      <c r="B92" s="321"/>
      <c r="C92" s="299" t="s">
        <v>1327</v>
      </c>
      <c r="D92" s="299"/>
      <c r="E92" s="299"/>
      <c r="F92" s="320" t="s">
        <v>1295</v>
      </c>
      <c r="G92" s="319"/>
      <c r="H92" s="299" t="s">
        <v>1328</v>
      </c>
      <c r="I92" s="299" t="s">
        <v>1329</v>
      </c>
      <c r="J92" s="299"/>
      <c r="K92" s="312"/>
    </row>
    <row r="93" ht="15" customHeight="1">
      <c r="B93" s="321"/>
      <c r="C93" s="299" t="s">
        <v>1330</v>
      </c>
      <c r="D93" s="299"/>
      <c r="E93" s="299"/>
      <c r="F93" s="320" t="s">
        <v>1295</v>
      </c>
      <c r="G93" s="319"/>
      <c r="H93" s="299" t="s">
        <v>1330</v>
      </c>
      <c r="I93" s="299" t="s">
        <v>1329</v>
      </c>
      <c r="J93" s="299"/>
      <c r="K93" s="312"/>
    </row>
    <row r="94" ht="15" customHeight="1">
      <c r="B94" s="321"/>
      <c r="C94" s="299" t="s">
        <v>37</v>
      </c>
      <c r="D94" s="299"/>
      <c r="E94" s="299"/>
      <c r="F94" s="320" t="s">
        <v>1295</v>
      </c>
      <c r="G94" s="319"/>
      <c r="H94" s="299" t="s">
        <v>1331</v>
      </c>
      <c r="I94" s="299" t="s">
        <v>1329</v>
      </c>
      <c r="J94" s="299"/>
      <c r="K94" s="312"/>
    </row>
    <row r="95" ht="15" customHeight="1">
      <c r="B95" s="321"/>
      <c r="C95" s="299" t="s">
        <v>47</v>
      </c>
      <c r="D95" s="299"/>
      <c r="E95" s="299"/>
      <c r="F95" s="320" t="s">
        <v>1295</v>
      </c>
      <c r="G95" s="319"/>
      <c r="H95" s="299" t="s">
        <v>1332</v>
      </c>
      <c r="I95" s="299" t="s">
        <v>1329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1333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1289</v>
      </c>
      <c r="D101" s="313"/>
      <c r="E101" s="313"/>
      <c r="F101" s="313" t="s">
        <v>1290</v>
      </c>
      <c r="G101" s="314"/>
      <c r="H101" s="313" t="s">
        <v>115</v>
      </c>
      <c r="I101" s="313" t="s">
        <v>56</v>
      </c>
      <c r="J101" s="313" t="s">
        <v>1291</v>
      </c>
      <c r="K101" s="312"/>
    </row>
    <row r="102" ht="17.25" customHeight="1">
      <c r="B102" s="310"/>
      <c r="C102" s="315" t="s">
        <v>1292</v>
      </c>
      <c r="D102" s="315"/>
      <c r="E102" s="315"/>
      <c r="F102" s="316" t="s">
        <v>1293</v>
      </c>
      <c r="G102" s="317"/>
      <c r="H102" s="315"/>
      <c r="I102" s="315"/>
      <c r="J102" s="315" t="s">
        <v>1294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52</v>
      </c>
      <c r="D104" s="318"/>
      <c r="E104" s="318"/>
      <c r="F104" s="320" t="s">
        <v>1295</v>
      </c>
      <c r="G104" s="329"/>
      <c r="H104" s="299" t="s">
        <v>1334</v>
      </c>
      <c r="I104" s="299" t="s">
        <v>1297</v>
      </c>
      <c r="J104" s="299">
        <v>20</v>
      </c>
      <c r="K104" s="312"/>
    </row>
    <row r="105" ht="15" customHeight="1">
      <c r="B105" s="310"/>
      <c r="C105" s="299" t="s">
        <v>1298</v>
      </c>
      <c r="D105" s="299"/>
      <c r="E105" s="299"/>
      <c r="F105" s="320" t="s">
        <v>1295</v>
      </c>
      <c r="G105" s="299"/>
      <c r="H105" s="299" t="s">
        <v>1334</v>
      </c>
      <c r="I105" s="299" t="s">
        <v>1297</v>
      </c>
      <c r="J105" s="299">
        <v>120</v>
      </c>
      <c r="K105" s="312"/>
    </row>
    <row r="106" ht="15" customHeight="1">
      <c r="B106" s="321"/>
      <c r="C106" s="299" t="s">
        <v>1300</v>
      </c>
      <c r="D106" s="299"/>
      <c r="E106" s="299"/>
      <c r="F106" s="320" t="s">
        <v>1301</v>
      </c>
      <c r="G106" s="299"/>
      <c r="H106" s="299" t="s">
        <v>1334</v>
      </c>
      <c r="I106" s="299" t="s">
        <v>1297</v>
      </c>
      <c r="J106" s="299">
        <v>50</v>
      </c>
      <c r="K106" s="312"/>
    </row>
    <row r="107" ht="15" customHeight="1">
      <c r="B107" s="321"/>
      <c r="C107" s="299" t="s">
        <v>1303</v>
      </c>
      <c r="D107" s="299"/>
      <c r="E107" s="299"/>
      <c r="F107" s="320" t="s">
        <v>1295</v>
      </c>
      <c r="G107" s="299"/>
      <c r="H107" s="299" t="s">
        <v>1334</v>
      </c>
      <c r="I107" s="299" t="s">
        <v>1305</v>
      </c>
      <c r="J107" s="299"/>
      <c r="K107" s="312"/>
    </row>
    <row r="108" ht="15" customHeight="1">
      <c r="B108" s="321"/>
      <c r="C108" s="299" t="s">
        <v>1314</v>
      </c>
      <c r="D108" s="299"/>
      <c r="E108" s="299"/>
      <c r="F108" s="320" t="s">
        <v>1301</v>
      </c>
      <c r="G108" s="299"/>
      <c r="H108" s="299" t="s">
        <v>1334</v>
      </c>
      <c r="I108" s="299" t="s">
        <v>1297</v>
      </c>
      <c r="J108" s="299">
        <v>50</v>
      </c>
      <c r="K108" s="312"/>
    </row>
    <row r="109" ht="15" customHeight="1">
      <c r="B109" s="321"/>
      <c r="C109" s="299" t="s">
        <v>1322</v>
      </c>
      <c r="D109" s="299"/>
      <c r="E109" s="299"/>
      <c r="F109" s="320" t="s">
        <v>1301</v>
      </c>
      <c r="G109" s="299"/>
      <c r="H109" s="299" t="s">
        <v>1334</v>
      </c>
      <c r="I109" s="299" t="s">
        <v>1297</v>
      </c>
      <c r="J109" s="299">
        <v>50</v>
      </c>
      <c r="K109" s="312"/>
    </row>
    <row r="110" ht="15" customHeight="1">
      <c r="B110" s="321"/>
      <c r="C110" s="299" t="s">
        <v>1320</v>
      </c>
      <c r="D110" s="299"/>
      <c r="E110" s="299"/>
      <c r="F110" s="320" t="s">
        <v>1301</v>
      </c>
      <c r="G110" s="299"/>
      <c r="H110" s="299" t="s">
        <v>1334</v>
      </c>
      <c r="I110" s="299" t="s">
        <v>1297</v>
      </c>
      <c r="J110" s="299">
        <v>50</v>
      </c>
      <c r="K110" s="312"/>
    </row>
    <row r="111" ht="15" customHeight="1">
      <c r="B111" s="321"/>
      <c r="C111" s="299" t="s">
        <v>52</v>
      </c>
      <c r="D111" s="299"/>
      <c r="E111" s="299"/>
      <c r="F111" s="320" t="s">
        <v>1295</v>
      </c>
      <c r="G111" s="299"/>
      <c r="H111" s="299" t="s">
        <v>1335</v>
      </c>
      <c r="I111" s="299" t="s">
        <v>1297</v>
      </c>
      <c r="J111" s="299">
        <v>20</v>
      </c>
      <c r="K111" s="312"/>
    </row>
    <row r="112" ht="15" customHeight="1">
      <c r="B112" s="321"/>
      <c r="C112" s="299" t="s">
        <v>1336</v>
      </c>
      <c r="D112" s="299"/>
      <c r="E112" s="299"/>
      <c r="F112" s="320" t="s">
        <v>1295</v>
      </c>
      <c r="G112" s="299"/>
      <c r="H112" s="299" t="s">
        <v>1337</v>
      </c>
      <c r="I112" s="299" t="s">
        <v>1297</v>
      </c>
      <c r="J112" s="299">
        <v>120</v>
      </c>
      <c r="K112" s="312"/>
    </row>
    <row r="113" ht="15" customHeight="1">
      <c r="B113" s="321"/>
      <c r="C113" s="299" t="s">
        <v>37</v>
      </c>
      <c r="D113" s="299"/>
      <c r="E113" s="299"/>
      <c r="F113" s="320" t="s">
        <v>1295</v>
      </c>
      <c r="G113" s="299"/>
      <c r="H113" s="299" t="s">
        <v>1338</v>
      </c>
      <c r="I113" s="299" t="s">
        <v>1329</v>
      </c>
      <c r="J113" s="299"/>
      <c r="K113" s="312"/>
    </row>
    <row r="114" ht="15" customHeight="1">
      <c r="B114" s="321"/>
      <c r="C114" s="299" t="s">
        <v>47</v>
      </c>
      <c r="D114" s="299"/>
      <c r="E114" s="299"/>
      <c r="F114" s="320" t="s">
        <v>1295</v>
      </c>
      <c r="G114" s="299"/>
      <c r="H114" s="299" t="s">
        <v>1339</v>
      </c>
      <c r="I114" s="299" t="s">
        <v>1329</v>
      </c>
      <c r="J114" s="299"/>
      <c r="K114" s="312"/>
    </row>
    <row r="115" ht="15" customHeight="1">
      <c r="B115" s="321"/>
      <c r="C115" s="299" t="s">
        <v>56</v>
      </c>
      <c r="D115" s="299"/>
      <c r="E115" s="299"/>
      <c r="F115" s="320" t="s">
        <v>1295</v>
      </c>
      <c r="G115" s="299"/>
      <c r="H115" s="299" t="s">
        <v>1340</v>
      </c>
      <c r="I115" s="299" t="s">
        <v>1341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1342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1289</v>
      </c>
      <c r="D121" s="313"/>
      <c r="E121" s="313"/>
      <c r="F121" s="313" t="s">
        <v>1290</v>
      </c>
      <c r="G121" s="314"/>
      <c r="H121" s="313" t="s">
        <v>115</v>
      </c>
      <c r="I121" s="313" t="s">
        <v>56</v>
      </c>
      <c r="J121" s="313" t="s">
        <v>1291</v>
      </c>
      <c r="K121" s="339"/>
    </row>
    <row r="122" ht="17.25" customHeight="1">
      <c r="B122" s="338"/>
      <c r="C122" s="315" t="s">
        <v>1292</v>
      </c>
      <c r="D122" s="315"/>
      <c r="E122" s="315"/>
      <c r="F122" s="316" t="s">
        <v>1293</v>
      </c>
      <c r="G122" s="317"/>
      <c r="H122" s="315"/>
      <c r="I122" s="315"/>
      <c r="J122" s="315" t="s">
        <v>1294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1298</v>
      </c>
      <c r="D124" s="318"/>
      <c r="E124" s="318"/>
      <c r="F124" s="320" t="s">
        <v>1295</v>
      </c>
      <c r="G124" s="299"/>
      <c r="H124" s="299" t="s">
        <v>1334</v>
      </c>
      <c r="I124" s="299" t="s">
        <v>1297</v>
      </c>
      <c r="J124" s="299">
        <v>120</v>
      </c>
      <c r="K124" s="342"/>
    </row>
    <row r="125" ht="15" customHeight="1">
      <c r="B125" s="340"/>
      <c r="C125" s="299" t="s">
        <v>1343</v>
      </c>
      <c r="D125" s="299"/>
      <c r="E125" s="299"/>
      <c r="F125" s="320" t="s">
        <v>1295</v>
      </c>
      <c r="G125" s="299"/>
      <c r="H125" s="299" t="s">
        <v>1344</v>
      </c>
      <c r="I125" s="299" t="s">
        <v>1297</v>
      </c>
      <c r="J125" s="299" t="s">
        <v>1345</v>
      </c>
      <c r="K125" s="342"/>
    </row>
    <row r="126" ht="15" customHeight="1">
      <c r="B126" s="340"/>
      <c r="C126" s="299" t="s">
        <v>1244</v>
      </c>
      <c r="D126" s="299"/>
      <c r="E126" s="299"/>
      <c r="F126" s="320" t="s">
        <v>1295</v>
      </c>
      <c r="G126" s="299"/>
      <c r="H126" s="299" t="s">
        <v>1346</v>
      </c>
      <c r="I126" s="299" t="s">
        <v>1297</v>
      </c>
      <c r="J126" s="299" t="s">
        <v>1345</v>
      </c>
      <c r="K126" s="342"/>
    </row>
    <row r="127" ht="15" customHeight="1">
      <c r="B127" s="340"/>
      <c r="C127" s="299" t="s">
        <v>1306</v>
      </c>
      <c r="D127" s="299"/>
      <c r="E127" s="299"/>
      <c r="F127" s="320" t="s">
        <v>1301</v>
      </c>
      <c r="G127" s="299"/>
      <c r="H127" s="299" t="s">
        <v>1307</v>
      </c>
      <c r="I127" s="299" t="s">
        <v>1297</v>
      </c>
      <c r="J127" s="299">
        <v>15</v>
      </c>
      <c r="K127" s="342"/>
    </row>
    <row r="128" ht="15" customHeight="1">
      <c r="B128" s="340"/>
      <c r="C128" s="322" t="s">
        <v>1308</v>
      </c>
      <c r="D128" s="322"/>
      <c r="E128" s="322"/>
      <c r="F128" s="323" t="s">
        <v>1301</v>
      </c>
      <c r="G128" s="322"/>
      <c r="H128" s="322" t="s">
        <v>1309</v>
      </c>
      <c r="I128" s="322" t="s">
        <v>1297</v>
      </c>
      <c r="J128" s="322">
        <v>15</v>
      </c>
      <c r="K128" s="342"/>
    </row>
    <row r="129" ht="15" customHeight="1">
      <c r="B129" s="340"/>
      <c r="C129" s="322" t="s">
        <v>1310</v>
      </c>
      <c r="D129" s="322"/>
      <c r="E129" s="322"/>
      <c r="F129" s="323" t="s">
        <v>1301</v>
      </c>
      <c r="G129" s="322"/>
      <c r="H129" s="322" t="s">
        <v>1311</v>
      </c>
      <c r="I129" s="322" t="s">
        <v>1297</v>
      </c>
      <c r="J129" s="322">
        <v>20</v>
      </c>
      <c r="K129" s="342"/>
    </row>
    <row r="130" ht="15" customHeight="1">
      <c r="B130" s="340"/>
      <c r="C130" s="322" t="s">
        <v>1312</v>
      </c>
      <c r="D130" s="322"/>
      <c r="E130" s="322"/>
      <c r="F130" s="323" t="s">
        <v>1301</v>
      </c>
      <c r="G130" s="322"/>
      <c r="H130" s="322" t="s">
        <v>1313</v>
      </c>
      <c r="I130" s="322" t="s">
        <v>1297</v>
      </c>
      <c r="J130" s="322">
        <v>20</v>
      </c>
      <c r="K130" s="342"/>
    </row>
    <row r="131" ht="15" customHeight="1">
      <c r="B131" s="340"/>
      <c r="C131" s="299" t="s">
        <v>1300</v>
      </c>
      <c r="D131" s="299"/>
      <c r="E131" s="299"/>
      <c r="F131" s="320" t="s">
        <v>1301</v>
      </c>
      <c r="G131" s="299"/>
      <c r="H131" s="299" t="s">
        <v>1334</v>
      </c>
      <c r="I131" s="299" t="s">
        <v>1297</v>
      </c>
      <c r="J131" s="299">
        <v>50</v>
      </c>
      <c r="K131" s="342"/>
    </row>
    <row r="132" ht="15" customHeight="1">
      <c r="B132" s="340"/>
      <c r="C132" s="299" t="s">
        <v>1314</v>
      </c>
      <c r="D132" s="299"/>
      <c r="E132" s="299"/>
      <c r="F132" s="320" t="s">
        <v>1301</v>
      </c>
      <c r="G132" s="299"/>
      <c r="H132" s="299" t="s">
        <v>1334</v>
      </c>
      <c r="I132" s="299" t="s">
        <v>1297</v>
      </c>
      <c r="J132" s="299">
        <v>50</v>
      </c>
      <c r="K132" s="342"/>
    </row>
    <row r="133" ht="15" customHeight="1">
      <c r="B133" s="340"/>
      <c r="C133" s="299" t="s">
        <v>1320</v>
      </c>
      <c r="D133" s="299"/>
      <c r="E133" s="299"/>
      <c r="F133" s="320" t="s">
        <v>1301</v>
      </c>
      <c r="G133" s="299"/>
      <c r="H133" s="299" t="s">
        <v>1334</v>
      </c>
      <c r="I133" s="299" t="s">
        <v>1297</v>
      </c>
      <c r="J133" s="299">
        <v>50</v>
      </c>
      <c r="K133" s="342"/>
    </row>
    <row r="134" ht="15" customHeight="1">
      <c r="B134" s="340"/>
      <c r="C134" s="299" t="s">
        <v>1322</v>
      </c>
      <c r="D134" s="299"/>
      <c r="E134" s="299"/>
      <c r="F134" s="320" t="s">
        <v>1301</v>
      </c>
      <c r="G134" s="299"/>
      <c r="H134" s="299" t="s">
        <v>1334</v>
      </c>
      <c r="I134" s="299" t="s">
        <v>1297</v>
      </c>
      <c r="J134" s="299">
        <v>50</v>
      </c>
      <c r="K134" s="342"/>
    </row>
    <row r="135" ht="15" customHeight="1">
      <c r="B135" s="340"/>
      <c r="C135" s="299" t="s">
        <v>120</v>
      </c>
      <c r="D135" s="299"/>
      <c r="E135" s="299"/>
      <c r="F135" s="320" t="s">
        <v>1301</v>
      </c>
      <c r="G135" s="299"/>
      <c r="H135" s="299" t="s">
        <v>1347</v>
      </c>
      <c r="I135" s="299" t="s">
        <v>1297</v>
      </c>
      <c r="J135" s="299">
        <v>255</v>
      </c>
      <c r="K135" s="342"/>
    </row>
    <row r="136" ht="15" customHeight="1">
      <c r="B136" s="340"/>
      <c r="C136" s="299" t="s">
        <v>1324</v>
      </c>
      <c r="D136" s="299"/>
      <c r="E136" s="299"/>
      <c r="F136" s="320" t="s">
        <v>1295</v>
      </c>
      <c r="G136" s="299"/>
      <c r="H136" s="299" t="s">
        <v>1348</v>
      </c>
      <c r="I136" s="299" t="s">
        <v>1326</v>
      </c>
      <c r="J136" s="299"/>
      <c r="K136" s="342"/>
    </row>
    <row r="137" ht="15" customHeight="1">
      <c r="B137" s="340"/>
      <c r="C137" s="299" t="s">
        <v>1327</v>
      </c>
      <c r="D137" s="299"/>
      <c r="E137" s="299"/>
      <c r="F137" s="320" t="s">
        <v>1295</v>
      </c>
      <c r="G137" s="299"/>
      <c r="H137" s="299" t="s">
        <v>1349</v>
      </c>
      <c r="I137" s="299" t="s">
        <v>1329</v>
      </c>
      <c r="J137" s="299"/>
      <c r="K137" s="342"/>
    </row>
    <row r="138" ht="15" customHeight="1">
      <c r="B138" s="340"/>
      <c r="C138" s="299" t="s">
        <v>1330</v>
      </c>
      <c r="D138" s="299"/>
      <c r="E138" s="299"/>
      <c r="F138" s="320" t="s">
        <v>1295</v>
      </c>
      <c r="G138" s="299"/>
      <c r="H138" s="299" t="s">
        <v>1330</v>
      </c>
      <c r="I138" s="299" t="s">
        <v>1329</v>
      </c>
      <c r="J138" s="299"/>
      <c r="K138" s="342"/>
    </row>
    <row r="139" ht="15" customHeight="1">
      <c r="B139" s="340"/>
      <c r="C139" s="299" t="s">
        <v>37</v>
      </c>
      <c r="D139" s="299"/>
      <c r="E139" s="299"/>
      <c r="F139" s="320" t="s">
        <v>1295</v>
      </c>
      <c r="G139" s="299"/>
      <c r="H139" s="299" t="s">
        <v>1350</v>
      </c>
      <c r="I139" s="299" t="s">
        <v>1329</v>
      </c>
      <c r="J139" s="299"/>
      <c r="K139" s="342"/>
    </row>
    <row r="140" ht="15" customHeight="1">
      <c r="B140" s="340"/>
      <c r="C140" s="299" t="s">
        <v>1351</v>
      </c>
      <c r="D140" s="299"/>
      <c r="E140" s="299"/>
      <c r="F140" s="320" t="s">
        <v>1295</v>
      </c>
      <c r="G140" s="299"/>
      <c r="H140" s="299" t="s">
        <v>1352</v>
      </c>
      <c r="I140" s="299" t="s">
        <v>1329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1353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1289</v>
      </c>
      <c r="D146" s="313"/>
      <c r="E146" s="313"/>
      <c r="F146" s="313" t="s">
        <v>1290</v>
      </c>
      <c r="G146" s="314"/>
      <c r="H146" s="313" t="s">
        <v>115</v>
      </c>
      <c r="I146" s="313" t="s">
        <v>56</v>
      </c>
      <c r="J146" s="313" t="s">
        <v>1291</v>
      </c>
      <c r="K146" s="312"/>
    </row>
    <row r="147" ht="17.25" customHeight="1">
      <c r="B147" s="310"/>
      <c r="C147" s="315" t="s">
        <v>1292</v>
      </c>
      <c r="D147" s="315"/>
      <c r="E147" s="315"/>
      <c r="F147" s="316" t="s">
        <v>1293</v>
      </c>
      <c r="G147" s="317"/>
      <c r="H147" s="315"/>
      <c r="I147" s="315"/>
      <c r="J147" s="315" t="s">
        <v>1294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1298</v>
      </c>
      <c r="D149" s="299"/>
      <c r="E149" s="299"/>
      <c r="F149" s="347" t="s">
        <v>1295</v>
      </c>
      <c r="G149" s="299"/>
      <c r="H149" s="346" t="s">
        <v>1334</v>
      </c>
      <c r="I149" s="346" t="s">
        <v>1297</v>
      </c>
      <c r="J149" s="346">
        <v>120</v>
      </c>
      <c r="K149" s="342"/>
    </row>
    <row r="150" ht="15" customHeight="1">
      <c r="B150" s="321"/>
      <c r="C150" s="346" t="s">
        <v>1343</v>
      </c>
      <c r="D150" s="299"/>
      <c r="E150" s="299"/>
      <c r="F150" s="347" t="s">
        <v>1295</v>
      </c>
      <c r="G150" s="299"/>
      <c r="H150" s="346" t="s">
        <v>1354</v>
      </c>
      <c r="I150" s="346" t="s">
        <v>1297</v>
      </c>
      <c r="J150" s="346" t="s">
        <v>1345</v>
      </c>
      <c r="K150" s="342"/>
    </row>
    <row r="151" ht="15" customHeight="1">
      <c r="B151" s="321"/>
      <c r="C151" s="346" t="s">
        <v>1244</v>
      </c>
      <c r="D151" s="299"/>
      <c r="E151" s="299"/>
      <c r="F151" s="347" t="s">
        <v>1295</v>
      </c>
      <c r="G151" s="299"/>
      <c r="H151" s="346" t="s">
        <v>1355</v>
      </c>
      <c r="I151" s="346" t="s">
        <v>1297</v>
      </c>
      <c r="J151" s="346" t="s">
        <v>1345</v>
      </c>
      <c r="K151" s="342"/>
    </row>
    <row r="152" ht="15" customHeight="1">
      <c r="B152" s="321"/>
      <c r="C152" s="346" t="s">
        <v>1300</v>
      </c>
      <c r="D152" s="299"/>
      <c r="E152" s="299"/>
      <c r="F152" s="347" t="s">
        <v>1301</v>
      </c>
      <c r="G152" s="299"/>
      <c r="H152" s="346" t="s">
        <v>1334</v>
      </c>
      <c r="I152" s="346" t="s">
        <v>1297</v>
      </c>
      <c r="J152" s="346">
        <v>50</v>
      </c>
      <c r="K152" s="342"/>
    </row>
    <row r="153" ht="15" customHeight="1">
      <c r="B153" s="321"/>
      <c r="C153" s="346" t="s">
        <v>1303</v>
      </c>
      <c r="D153" s="299"/>
      <c r="E153" s="299"/>
      <c r="F153" s="347" t="s">
        <v>1295</v>
      </c>
      <c r="G153" s="299"/>
      <c r="H153" s="346" t="s">
        <v>1334</v>
      </c>
      <c r="I153" s="346" t="s">
        <v>1305</v>
      </c>
      <c r="J153" s="346"/>
      <c r="K153" s="342"/>
    </row>
    <row r="154" ht="15" customHeight="1">
      <c r="B154" s="321"/>
      <c r="C154" s="346" t="s">
        <v>1314</v>
      </c>
      <c r="D154" s="299"/>
      <c r="E154" s="299"/>
      <c r="F154" s="347" t="s">
        <v>1301</v>
      </c>
      <c r="G154" s="299"/>
      <c r="H154" s="346" t="s">
        <v>1334</v>
      </c>
      <c r="I154" s="346" t="s">
        <v>1297</v>
      </c>
      <c r="J154" s="346">
        <v>50</v>
      </c>
      <c r="K154" s="342"/>
    </row>
    <row r="155" ht="15" customHeight="1">
      <c r="B155" s="321"/>
      <c r="C155" s="346" t="s">
        <v>1322</v>
      </c>
      <c r="D155" s="299"/>
      <c r="E155" s="299"/>
      <c r="F155" s="347" t="s">
        <v>1301</v>
      </c>
      <c r="G155" s="299"/>
      <c r="H155" s="346" t="s">
        <v>1334</v>
      </c>
      <c r="I155" s="346" t="s">
        <v>1297</v>
      </c>
      <c r="J155" s="346">
        <v>50</v>
      </c>
      <c r="K155" s="342"/>
    </row>
    <row r="156" ht="15" customHeight="1">
      <c r="B156" s="321"/>
      <c r="C156" s="346" t="s">
        <v>1320</v>
      </c>
      <c r="D156" s="299"/>
      <c r="E156" s="299"/>
      <c r="F156" s="347" t="s">
        <v>1301</v>
      </c>
      <c r="G156" s="299"/>
      <c r="H156" s="346" t="s">
        <v>1334</v>
      </c>
      <c r="I156" s="346" t="s">
        <v>1297</v>
      </c>
      <c r="J156" s="346">
        <v>50</v>
      </c>
      <c r="K156" s="342"/>
    </row>
    <row r="157" ht="15" customHeight="1">
      <c r="B157" s="321"/>
      <c r="C157" s="346" t="s">
        <v>100</v>
      </c>
      <c r="D157" s="299"/>
      <c r="E157" s="299"/>
      <c r="F157" s="347" t="s">
        <v>1295</v>
      </c>
      <c r="G157" s="299"/>
      <c r="H157" s="346" t="s">
        <v>1356</v>
      </c>
      <c r="I157" s="346" t="s">
        <v>1297</v>
      </c>
      <c r="J157" s="346" t="s">
        <v>1357</v>
      </c>
      <c r="K157" s="342"/>
    </row>
    <row r="158" ht="15" customHeight="1">
      <c r="B158" s="321"/>
      <c r="C158" s="346" t="s">
        <v>1358</v>
      </c>
      <c r="D158" s="299"/>
      <c r="E158" s="299"/>
      <c r="F158" s="347" t="s">
        <v>1295</v>
      </c>
      <c r="G158" s="299"/>
      <c r="H158" s="346" t="s">
        <v>1359</v>
      </c>
      <c r="I158" s="346" t="s">
        <v>1329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1360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1289</v>
      </c>
      <c r="D164" s="313"/>
      <c r="E164" s="313"/>
      <c r="F164" s="313" t="s">
        <v>1290</v>
      </c>
      <c r="G164" s="350"/>
      <c r="H164" s="351" t="s">
        <v>115</v>
      </c>
      <c r="I164" s="351" t="s">
        <v>56</v>
      </c>
      <c r="J164" s="313" t="s">
        <v>1291</v>
      </c>
      <c r="K164" s="290"/>
    </row>
    <row r="165" ht="17.25" customHeight="1">
      <c r="B165" s="291"/>
      <c r="C165" s="315" t="s">
        <v>1292</v>
      </c>
      <c r="D165" s="315"/>
      <c r="E165" s="315"/>
      <c r="F165" s="316" t="s">
        <v>1293</v>
      </c>
      <c r="G165" s="352"/>
      <c r="H165" s="353"/>
      <c r="I165" s="353"/>
      <c r="J165" s="315" t="s">
        <v>1294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1298</v>
      </c>
      <c r="D167" s="299"/>
      <c r="E167" s="299"/>
      <c r="F167" s="320" t="s">
        <v>1295</v>
      </c>
      <c r="G167" s="299"/>
      <c r="H167" s="299" t="s">
        <v>1334</v>
      </c>
      <c r="I167" s="299" t="s">
        <v>1297</v>
      </c>
      <c r="J167" s="299">
        <v>120</v>
      </c>
      <c r="K167" s="342"/>
    </row>
    <row r="168" ht="15" customHeight="1">
      <c r="B168" s="321"/>
      <c r="C168" s="299" t="s">
        <v>1343</v>
      </c>
      <c r="D168" s="299"/>
      <c r="E168" s="299"/>
      <c r="F168" s="320" t="s">
        <v>1295</v>
      </c>
      <c r="G168" s="299"/>
      <c r="H168" s="299" t="s">
        <v>1344</v>
      </c>
      <c r="I168" s="299" t="s">
        <v>1297</v>
      </c>
      <c r="J168" s="299" t="s">
        <v>1345</v>
      </c>
      <c r="K168" s="342"/>
    </row>
    <row r="169" ht="15" customHeight="1">
      <c r="B169" s="321"/>
      <c r="C169" s="299" t="s">
        <v>1244</v>
      </c>
      <c r="D169" s="299"/>
      <c r="E169" s="299"/>
      <c r="F169" s="320" t="s">
        <v>1295</v>
      </c>
      <c r="G169" s="299"/>
      <c r="H169" s="299" t="s">
        <v>1361</v>
      </c>
      <c r="I169" s="299" t="s">
        <v>1297</v>
      </c>
      <c r="J169" s="299" t="s">
        <v>1345</v>
      </c>
      <c r="K169" s="342"/>
    </row>
    <row r="170" ht="15" customHeight="1">
      <c r="B170" s="321"/>
      <c r="C170" s="299" t="s">
        <v>1300</v>
      </c>
      <c r="D170" s="299"/>
      <c r="E170" s="299"/>
      <c r="F170" s="320" t="s">
        <v>1301</v>
      </c>
      <c r="G170" s="299"/>
      <c r="H170" s="299" t="s">
        <v>1361</v>
      </c>
      <c r="I170" s="299" t="s">
        <v>1297</v>
      </c>
      <c r="J170" s="299">
        <v>50</v>
      </c>
      <c r="K170" s="342"/>
    </row>
    <row r="171" ht="15" customHeight="1">
      <c r="B171" s="321"/>
      <c r="C171" s="299" t="s">
        <v>1303</v>
      </c>
      <c r="D171" s="299"/>
      <c r="E171" s="299"/>
      <c r="F171" s="320" t="s">
        <v>1295</v>
      </c>
      <c r="G171" s="299"/>
      <c r="H171" s="299" t="s">
        <v>1361</v>
      </c>
      <c r="I171" s="299" t="s">
        <v>1305</v>
      </c>
      <c r="J171" s="299"/>
      <c r="K171" s="342"/>
    </row>
    <row r="172" ht="15" customHeight="1">
      <c r="B172" s="321"/>
      <c r="C172" s="299" t="s">
        <v>1314</v>
      </c>
      <c r="D172" s="299"/>
      <c r="E172" s="299"/>
      <c r="F172" s="320" t="s">
        <v>1301</v>
      </c>
      <c r="G172" s="299"/>
      <c r="H172" s="299" t="s">
        <v>1361</v>
      </c>
      <c r="I172" s="299" t="s">
        <v>1297</v>
      </c>
      <c r="J172" s="299">
        <v>50</v>
      </c>
      <c r="K172" s="342"/>
    </row>
    <row r="173" ht="15" customHeight="1">
      <c r="B173" s="321"/>
      <c r="C173" s="299" t="s">
        <v>1322</v>
      </c>
      <c r="D173" s="299"/>
      <c r="E173" s="299"/>
      <c r="F173" s="320" t="s">
        <v>1301</v>
      </c>
      <c r="G173" s="299"/>
      <c r="H173" s="299" t="s">
        <v>1361</v>
      </c>
      <c r="I173" s="299" t="s">
        <v>1297</v>
      </c>
      <c r="J173" s="299">
        <v>50</v>
      </c>
      <c r="K173" s="342"/>
    </row>
    <row r="174" ht="15" customHeight="1">
      <c r="B174" s="321"/>
      <c r="C174" s="299" t="s">
        <v>1320</v>
      </c>
      <c r="D174" s="299"/>
      <c r="E174" s="299"/>
      <c r="F174" s="320" t="s">
        <v>1301</v>
      </c>
      <c r="G174" s="299"/>
      <c r="H174" s="299" t="s">
        <v>1361</v>
      </c>
      <c r="I174" s="299" t="s">
        <v>1297</v>
      </c>
      <c r="J174" s="299">
        <v>50</v>
      </c>
      <c r="K174" s="342"/>
    </row>
    <row r="175" ht="15" customHeight="1">
      <c r="B175" s="321"/>
      <c r="C175" s="299" t="s">
        <v>114</v>
      </c>
      <c r="D175" s="299"/>
      <c r="E175" s="299"/>
      <c r="F175" s="320" t="s">
        <v>1295</v>
      </c>
      <c r="G175" s="299"/>
      <c r="H175" s="299" t="s">
        <v>1362</v>
      </c>
      <c r="I175" s="299" t="s">
        <v>1363</v>
      </c>
      <c r="J175" s="299"/>
      <c r="K175" s="342"/>
    </row>
    <row r="176" ht="15" customHeight="1">
      <c r="B176" s="321"/>
      <c r="C176" s="299" t="s">
        <v>56</v>
      </c>
      <c r="D176" s="299"/>
      <c r="E176" s="299"/>
      <c r="F176" s="320" t="s">
        <v>1295</v>
      </c>
      <c r="G176" s="299"/>
      <c r="H176" s="299" t="s">
        <v>1364</v>
      </c>
      <c r="I176" s="299" t="s">
        <v>1365</v>
      </c>
      <c r="J176" s="299">
        <v>1</v>
      </c>
      <c r="K176" s="342"/>
    </row>
    <row r="177" ht="15" customHeight="1">
      <c r="B177" s="321"/>
      <c r="C177" s="299" t="s">
        <v>52</v>
      </c>
      <c r="D177" s="299"/>
      <c r="E177" s="299"/>
      <c r="F177" s="320" t="s">
        <v>1295</v>
      </c>
      <c r="G177" s="299"/>
      <c r="H177" s="299" t="s">
        <v>1366</v>
      </c>
      <c r="I177" s="299" t="s">
        <v>1297</v>
      </c>
      <c r="J177" s="299">
        <v>20</v>
      </c>
      <c r="K177" s="342"/>
    </row>
    <row r="178" ht="15" customHeight="1">
      <c r="B178" s="321"/>
      <c r="C178" s="299" t="s">
        <v>115</v>
      </c>
      <c r="D178" s="299"/>
      <c r="E178" s="299"/>
      <c r="F178" s="320" t="s">
        <v>1295</v>
      </c>
      <c r="G178" s="299"/>
      <c r="H178" s="299" t="s">
        <v>1367</v>
      </c>
      <c r="I178" s="299" t="s">
        <v>1297</v>
      </c>
      <c r="J178" s="299">
        <v>255</v>
      </c>
      <c r="K178" s="342"/>
    </row>
    <row r="179" ht="15" customHeight="1">
      <c r="B179" s="321"/>
      <c r="C179" s="299" t="s">
        <v>116</v>
      </c>
      <c r="D179" s="299"/>
      <c r="E179" s="299"/>
      <c r="F179" s="320" t="s">
        <v>1295</v>
      </c>
      <c r="G179" s="299"/>
      <c r="H179" s="299" t="s">
        <v>1260</v>
      </c>
      <c r="I179" s="299" t="s">
        <v>1297</v>
      </c>
      <c r="J179" s="299">
        <v>10</v>
      </c>
      <c r="K179" s="342"/>
    </row>
    <row r="180" ht="15" customHeight="1">
      <c r="B180" s="321"/>
      <c r="C180" s="299" t="s">
        <v>117</v>
      </c>
      <c r="D180" s="299"/>
      <c r="E180" s="299"/>
      <c r="F180" s="320" t="s">
        <v>1295</v>
      </c>
      <c r="G180" s="299"/>
      <c r="H180" s="299" t="s">
        <v>1368</v>
      </c>
      <c r="I180" s="299" t="s">
        <v>1329</v>
      </c>
      <c r="J180" s="299"/>
      <c r="K180" s="342"/>
    </row>
    <row r="181" ht="15" customHeight="1">
      <c r="B181" s="321"/>
      <c r="C181" s="299" t="s">
        <v>1369</v>
      </c>
      <c r="D181" s="299"/>
      <c r="E181" s="299"/>
      <c r="F181" s="320" t="s">
        <v>1295</v>
      </c>
      <c r="G181" s="299"/>
      <c r="H181" s="299" t="s">
        <v>1370</v>
      </c>
      <c r="I181" s="299" t="s">
        <v>1329</v>
      </c>
      <c r="J181" s="299"/>
      <c r="K181" s="342"/>
    </row>
    <row r="182" ht="15" customHeight="1">
      <c r="B182" s="321"/>
      <c r="C182" s="299" t="s">
        <v>1358</v>
      </c>
      <c r="D182" s="299"/>
      <c r="E182" s="299"/>
      <c r="F182" s="320" t="s">
        <v>1295</v>
      </c>
      <c r="G182" s="299"/>
      <c r="H182" s="299" t="s">
        <v>1371</v>
      </c>
      <c r="I182" s="299" t="s">
        <v>1329</v>
      </c>
      <c r="J182" s="299"/>
      <c r="K182" s="342"/>
    </row>
    <row r="183" ht="15" customHeight="1">
      <c r="B183" s="321"/>
      <c r="C183" s="299" t="s">
        <v>119</v>
      </c>
      <c r="D183" s="299"/>
      <c r="E183" s="299"/>
      <c r="F183" s="320" t="s">
        <v>1301</v>
      </c>
      <c r="G183" s="299"/>
      <c r="H183" s="299" t="s">
        <v>1372</v>
      </c>
      <c r="I183" s="299" t="s">
        <v>1297</v>
      </c>
      <c r="J183" s="299">
        <v>50</v>
      </c>
      <c r="K183" s="342"/>
    </row>
    <row r="184" ht="15" customHeight="1">
      <c r="B184" s="321"/>
      <c r="C184" s="299" t="s">
        <v>1373</v>
      </c>
      <c r="D184" s="299"/>
      <c r="E184" s="299"/>
      <c r="F184" s="320" t="s">
        <v>1301</v>
      </c>
      <c r="G184" s="299"/>
      <c r="H184" s="299" t="s">
        <v>1374</v>
      </c>
      <c r="I184" s="299" t="s">
        <v>1375</v>
      </c>
      <c r="J184" s="299"/>
      <c r="K184" s="342"/>
    </row>
    <row r="185" ht="15" customHeight="1">
      <c r="B185" s="321"/>
      <c r="C185" s="299" t="s">
        <v>1376</v>
      </c>
      <c r="D185" s="299"/>
      <c r="E185" s="299"/>
      <c r="F185" s="320" t="s">
        <v>1301</v>
      </c>
      <c r="G185" s="299"/>
      <c r="H185" s="299" t="s">
        <v>1377</v>
      </c>
      <c r="I185" s="299" t="s">
        <v>1375</v>
      </c>
      <c r="J185" s="299"/>
      <c r="K185" s="342"/>
    </row>
    <row r="186" ht="15" customHeight="1">
      <c r="B186" s="321"/>
      <c r="C186" s="299" t="s">
        <v>1378</v>
      </c>
      <c r="D186" s="299"/>
      <c r="E186" s="299"/>
      <c r="F186" s="320" t="s">
        <v>1301</v>
      </c>
      <c r="G186" s="299"/>
      <c r="H186" s="299" t="s">
        <v>1379</v>
      </c>
      <c r="I186" s="299" t="s">
        <v>1375</v>
      </c>
      <c r="J186" s="299"/>
      <c r="K186" s="342"/>
    </row>
    <row r="187" ht="15" customHeight="1">
      <c r="B187" s="321"/>
      <c r="C187" s="354" t="s">
        <v>1380</v>
      </c>
      <c r="D187" s="299"/>
      <c r="E187" s="299"/>
      <c r="F187" s="320" t="s">
        <v>1301</v>
      </c>
      <c r="G187" s="299"/>
      <c r="H187" s="299" t="s">
        <v>1381</v>
      </c>
      <c r="I187" s="299" t="s">
        <v>1382</v>
      </c>
      <c r="J187" s="355" t="s">
        <v>1383</v>
      </c>
      <c r="K187" s="342"/>
    </row>
    <row r="188" ht="15" customHeight="1">
      <c r="B188" s="321"/>
      <c r="C188" s="305" t="s">
        <v>41</v>
      </c>
      <c r="D188" s="299"/>
      <c r="E188" s="299"/>
      <c r="F188" s="320" t="s">
        <v>1295</v>
      </c>
      <c r="G188" s="299"/>
      <c r="H188" s="295" t="s">
        <v>1384</v>
      </c>
      <c r="I188" s="299" t="s">
        <v>1385</v>
      </c>
      <c r="J188" s="299"/>
      <c r="K188" s="342"/>
    </row>
    <row r="189" ht="15" customHeight="1">
      <c r="B189" s="321"/>
      <c r="C189" s="305" t="s">
        <v>1386</v>
      </c>
      <c r="D189" s="299"/>
      <c r="E189" s="299"/>
      <c r="F189" s="320" t="s">
        <v>1295</v>
      </c>
      <c r="G189" s="299"/>
      <c r="H189" s="299" t="s">
        <v>1387</v>
      </c>
      <c r="I189" s="299" t="s">
        <v>1329</v>
      </c>
      <c r="J189" s="299"/>
      <c r="K189" s="342"/>
    </row>
    <row r="190" ht="15" customHeight="1">
      <c r="B190" s="321"/>
      <c r="C190" s="305" t="s">
        <v>1388</v>
      </c>
      <c r="D190" s="299"/>
      <c r="E190" s="299"/>
      <c r="F190" s="320" t="s">
        <v>1295</v>
      </c>
      <c r="G190" s="299"/>
      <c r="H190" s="299" t="s">
        <v>1389</v>
      </c>
      <c r="I190" s="299" t="s">
        <v>1329</v>
      </c>
      <c r="J190" s="299"/>
      <c r="K190" s="342"/>
    </row>
    <row r="191" ht="15" customHeight="1">
      <c r="B191" s="321"/>
      <c r="C191" s="305" t="s">
        <v>1390</v>
      </c>
      <c r="D191" s="299"/>
      <c r="E191" s="299"/>
      <c r="F191" s="320" t="s">
        <v>1301</v>
      </c>
      <c r="G191" s="299"/>
      <c r="H191" s="299" t="s">
        <v>1391</v>
      </c>
      <c r="I191" s="299" t="s">
        <v>1329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1392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1393</v>
      </c>
      <c r="D198" s="357"/>
      <c r="E198" s="357"/>
      <c r="F198" s="357" t="s">
        <v>1394</v>
      </c>
      <c r="G198" s="358"/>
      <c r="H198" s="357" t="s">
        <v>1395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1385</v>
      </c>
      <c r="D200" s="299"/>
      <c r="E200" s="299"/>
      <c r="F200" s="320" t="s">
        <v>42</v>
      </c>
      <c r="G200" s="299"/>
      <c r="H200" s="299" t="s">
        <v>1396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43</v>
      </c>
      <c r="G201" s="299"/>
      <c r="H201" s="299" t="s">
        <v>1397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46</v>
      </c>
      <c r="G202" s="299"/>
      <c r="H202" s="299" t="s">
        <v>1398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44</v>
      </c>
      <c r="G203" s="299"/>
      <c r="H203" s="299" t="s">
        <v>1399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45</v>
      </c>
      <c r="G204" s="299"/>
      <c r="H204" s="299" t="s">
        <v>1400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1341</v>
      </c>
      <c r="D206" s="299"/>
      <c r="E206" s="299"/>
      <c r="F206" s="320" t="s">
        <v>78</v>
      </c>
      <c r="G206" s="299"/>
      <c r="H206" s="299" t="s">
        <v>1401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1238</v>
      </c>
      <c r="G207" s="299"/>
      <c r="H207" s="299" t="s">
        <v>1239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1236</v>
      </c>
      <c r="G208" s="299"/>
      <c r="H208" s="299" t="s">
        <v>1402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1240</v>
      </c>
      <c r="G209" s="305"/>
      <c r="H209" s="346" t="s">
        <v>1241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1242</v>
      </c>
      <c r="G210" s="305"/>
      <c r="H210" s="346" t="s">
        <v>1403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1365</v>
      </c>
      <c r="D212" s="327"/>
      <c r="E212" s="327"/>
      <c r="F212" s="320">
        <v>1</v>
      </c>
      <c r="G212" s="305"/>
      <c r="H212" s="346" t="s">
        <v>1404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1405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1406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1407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Honza-PC\Honza</dc:creator>
  <cp:lastModifiedBy>Honza-PC\Honza</cp:lastModifiedBy>
  <dcterms:created xsi:type="dcterms:W3CDTF">2018-10-11T12:19:16Z</dcterms:created>
  <dcterms:modified xsi:type="dcterms:W3CDTF">2018-10-11T12:19:27Z</dcterms:modified>
</cp:coreProperties>
</file>